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92.168.1.104\Melnikova\документы\windows\pc1\рабочее\Share\VII скликання\сессии\29 сесія\проекти 29\29 сесія\2. фінансові питання\4. бюджет 2017\"/>
    </mc:Choice>
  </mc:AlternateContent>
  <bookViews>
    <workbookView xWindow="0" yWindow="0" windowWidth="20490" windowHeight="7620"/>
  </bookViews>
  <sheets>
    <sheet name="Лист1" sheetId="1" r:id="rId1"/>
  </sheets>
  <definedNames>
    <definedName name="_xlnm.Print_Titles" localSheetId="0">Лист1!$9:$9</definedName>
    <definedName name="_xlnm.Print_Area" localSheetId="0">Лист1!$A$1:$H$187</definedName>
  </definedNames>
  <calcPr calcId="162913" fullCalcOnLoad="1"/>
</workbook>
</file>

<file path=xl/calcChain.xml><?xml version="1.0" encoding="utf-8"?>
<calcChain xmlns="http://schemas.openxmlformats.org/spreadsheetml/2006/main">
  <c r="H117" i="1" l="1"/>
  <c r="H122" i="1"/>
  <c r="H115" i="1"/>
  <c r="H111" i="1"/>
  <c r="H110" i="1" s="1"/>
  <c r="H113" i="1"/>
  <c r="G110" i="1"/>
  <c r="F110" i="1"/>
  <c r="H13" i="1"/>
  <c r="H12" i="1" s="1"/>
  <c r="H10" i="1" s="1"/>
  <c r="H14" i="1"/>
  <c r="H19" i="1"/>
  <c r="H18" i="1"/>
  <c r="H20" i="1"/>
  <c r="H21" i="1"/>
  <c r="H31" i="1"/>
  <c r="H33" i="1"/>
  <c r="H40" i="1"/>
  <c r="H41" i="1"/>
  <c r="H42" i="1"/>
  <c r="H43" i="1"/>
  <c r="H47" i="1"/>
  <c r="H49" i="1"/>
  <c r="H50" i="1"/>
  <c r="H53" i="1"/>
  <c r="H54" i="1"/>
  <c r="H55" i="1"/>
  <c r="H52" i="1"/>
  <c r="H67" i="1"/>
  <c r="H66" i="1" s="1"/>
  <c r="H63" i="1" s="1"/>
  <c r="H68" i="1"/>
  <c r="H69" i="1"/>
  <c r="H70" i="1"/>
  <c r="H71" i="1"/>
  <c r="H72" i="1"/>
  <c r="H73" i="1"/>
  <c r="H74" i="1"/>
  <c r="H84" i="1"/>
  <c r="H83" i="1"/>
  <c r="H86" i="1"/>
  <c r="H85" i="1" s="1"/>
  <c r="H87" i="1"/>
  <c r="H89" i="1"/>
  <c r="H88" i="1" s="1"/>
  <c r="H91" i="1"/>
  <c r="H90" i="1" s="1"/>
  <c r="H92" i="1"/>
  <c r="H94" i="1"/>
  <c r="H93" i="1" s="1"/>
  <c r="H95" i="1"/>
  <c r="H96" i="1"/>
  <c r="H97" i="1"/>
  <c r="H98" i="1"/>
  <c r="H99" i="1"/>
  <c r="H100" i="1"/>
  <c r="H101" i="1"/>
  <c r="H102" i="1"/>
  <c r="H103" i="1"/>
  <c r="H105" i="1"/>
  <c r="H104" i="1" s="1"/>
  <c r="H106" i="1"/>
  <c r="H108" i="1"/>
  <c r="H109" i="1"/>
  <c r="H107" i="1" s="1"/>
  <c r="H112" i="1"/>
  <c r="H114" i="1"/>
  <c r="H116" i="1"/>
  <c r="H118" i="1"/>
  <c r="H119" i="1"/>
  <c r="H120" i="1"/>
  <c r="H121" i="1"/>
  <c r="H123" i="1"/>
  <c r="F124" i="1"/>
  <c r="G124" i="1"/>
  <c r="H124" i="1"/>
  <c r="H134" i="1"/>
  <c r="H135" i="1"/>
  <c r="H136" i="1"/>
  <c r="H137" i="1"/>
  <c r="H133" i="1" s="1"/>
  <c r="H139" i="1"/>
  <c r="H140" i="1"/>
  <c r="H141" i="1"/>
  <c r="H142" i="1"/>
  <c r="H143" i="1"/>
  <c r="H144" i="1"/>
  <c r="H145" i="1"/>
  <c r="H147" i="1"/>
  <c r="H146" i="1" s="1"/>
  <c r="H138" i="1" s="1"/>
  <c r="H148" i="1"/>
  <c r="H149" i="1"/>
  <c r="H150" i="1"/>
  <c r="H151" i="1"/>
  <c r="H152" i="1"/>
  <c r="H58" i="1"/>
  <c r="H57" i="1" s="1"/>
  <c r="H56" i="1" s="1"/>
  <c r="H59" i="1"/>
  <c r="H61" i="1"/>
  <c r="H60" i="1" s="1"/>
  <c r="H62" i="1"/>
  <c r="G12" i="1"/>
  <c r="G10" i="1" s="1"/>
  <c r="G153" i="1" s="1"/>
  <c r="G18" i="1"/>
  <c r="G52" i="1"/>
  <c r="G66" i="1"/>
  <c r="G63" i="1" s="1"/>
  <c r="G83" i="1"/>
  <c r="G85" i="1"/>
  <c r="G88" i="1"/>
  <c r="G90" i="1"/>
  <c r="G93" i="1"/>
  <c r="G82" i="1"/>
  <c r="G107" i="1"/>
  <c r="G104" i="1" s="1"/>
  <c r="G133" i="1"/>
  <c r="G146" i="1"/>
  <c r="G138" i="1"/>
  <c r="G57" i="1"/>
  <c r="G60" i="1"/>
  <c r="G56" i="1"/>
  <c r="F12" i="1"/>
  <c r="F18" i="1"/>
  <c r="F10" i="1"/>
  <c r="F52" i="1"/>
  <c r="F66" i="1"/>
  <c r="F63" i="1" s="1"/>
  <c r="F83" i="1"/>
  <c r="F85" i="1"/>
  <c r="F88" i="1"/>
  <c r="F90" i="1"/>
  <c r="F93" i="1"/>
  <c r="F82" i="1"/>
  <c r="F107" i="1"/>
  <c r="F104" i="1" s="1"/>
  <c r="F133" i="1"/>
  <c r="F146" i="1"/>
  <c r="F138" i="1"/>
  <c r="F57" i="1"/>
  <c r="F60" i="1"/>
  <c r="F56" i="1"/>
  <c r="H132" i="1"/>
  <c r="H131" i="1"/>
  <c r="H130" i="1"/>
  <c r="H129" i="1"/>
  <c r="H128" i="1"/>
  <c r="H127" i="1"/>
  <c r="H126" i="1"/>
  <c r="H79" i="1"/>
  <c r="H77" i="1"/>
  <c r="H65" i="1"/>
  <c r="H64" i="1"/>
  <c r="H51" i="1"/>
  <c r="H48" i="1"/>
  <c r="H46" i="1"/>
  <c r="H45" i="1"/>
  <c r="H44" i="1"/>
  <c r="H39" i="1"/>
  <c r="H38" i="1"/>
  <c r="H36" i="1"/>
  <c r="H35" i="1"/>
  <c r="H34" i="1"/>
  <c r="H32" i="1"/>
  <c r="H28" i="1"/>
  <c r="H27" i="1"/>
  <c r="H26" i="1"/>
  <c r="H25" i="1"/>
  <c r="H24" i="1"/>
  <c r="H23" i="1"/>
  <c r="H22" i="1"/>
  <c r="H17" i="1"/>
  <c r="H16" i="1"/>
  <c r="H15" i="1"/>
  <c r="G15" i="1"/>
  <c r="F15" i="1"/>
  <c r="F153" i="1" l="1"/>
  <c r="H82" i="1"/>
  <c r="H153" i="1" s="1"/>
</calcChain>
</file>

<file path=xl/sharedStrings.xml><?xml version="1.0" encoding="utf-8"?>
<sst xmlns="http://schemas.openxmlformats.org/spreadsheetml/2006/main" count="542" uniqueCount="332">
  <si>
    <t>Додаток 7</t>
  </si>
  <si>
    <t>Мелітопольської міської ради</t>
  </si>
  <si>
    <t>від __________ №______</t>
  </si>
  <si>
    <t>(грн.)</t>
  </si>
  <si>
    <t>Код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</si>
  <si>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</si>
  <si>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місцевої (регіональної) програми</t>
  </si>
  <si>
    <t>Загальний фонд</t>
  </si>
  <si>
    <t>Спеціальний фонд</t>
  </si>
  <si>
    <t>Разом загальний та спеціальний фонди</t>
  </si>
  <si>
    <t>Виконавчий комітет Мелітопольської міської ради Запорізької області</t>
  </si>
  <si>
    <t>1090</t>
  </si>
  <si>
    <t>Інші видатки на соціальний захист населення </t>
  </si>
  <si>
    <t>1030</t>
  </si>
  <si>
    <t>120100</t>
  </si>
  <si>
    <t>0830</t>
  </si>
  <si>
    <t>160101</t>
  </si>
  <si>
    <t>0421</t>
  </si>
  <si>
    <t>Землеустрій</t>
  </si>
  <si>
    <t>180409</t>
  </si>
  <si>
    <t>Внески органів влади Автономної Республіки Крим та органів місцевого самоврядування у статутні капітали суб'єктів підприємницької діяльності</t>
  </si>
  <si>
    <t>Внески органів влади Автономної Республіки Крим та органів місцевого самоврядування у статутні фонди суб'єктів підприємницької діяльності</t>
  </si>
  <si>
    <t>200200</t>
  </si>
  <si>
    <t>Охорона і раціональне використання земель</t>
  </si>
  <si>
    <t>0470</t>
  </si>
  <si>
    <t>0490</t>
  </si>
  <si>
    <t>0511</t>
  </si>
  <si>
    <t xml:space="preserve">Охорона і раціональне використання земель </t>
  </si>
  <si>
    <t>200600</t>
  </si>
  <si>
    <t>0520</t>
  </si>
  <si>
    <t>Збереження природно-заповідного фонду</t>
  </si>
  <si>
    <t>200700</t>
  </si>
  <si>
    <t>0540</t>
  </si>
  <si>
    <t>Інші природоохоронні заходи</t>
  </si>
  <si>
    <t>0320</t>
  </si>
  <si>
    <t xml:space="preserve"> Видатки на запобігання та ліквідації надзвичайних ситуацій та наслідків стихийного лиха</t>
  </si>
  <si>
    <t>210106</t>
  </si>
  <si>
    <t>0222</t>
  </si>
  <si>
    <t>Міська програма "Захист населення і територій від надзвичайних ситуацій техногенного та природного характеру на 2014 - 2017 роки" від 05.03.2015 №4/30</t>
  </si>
  <si>
    <t>Охорона та раціональне використання природних ресурсів</t>
  </si>
  <si>
    <t>0133</t>
  </si>
  <si>
    <t>250404</t>
  </si>
  <si>
    <t>Інші видатки</t>
  </si>
  <si>
    <t>Управління молоді та спорту Мелітопольської міської ради Запорізької області</t>
  </si>
  <si>
    <t>Відділ охорони здоров"я Мелітопольської міської ради Запорізької області</t>
  </si>
  <si>
    <t>080101</t>
  </si>
  <si>
    <t xml:space="preserve">Лікарні </t>
  </si>
  <si>
    <t>080102</t>
  </si>
  <si>
    <t xml:space="preserve">Територіальні медичні об'єднання </t>
  </si>
  <si>
    <t>081002</t>
  </si>
  <si>
    <t>0763</t>
  </si>
  <si>
    <t>Інші заходи по охороні здоров"я</t>
  </si>
  <si>
    <t>Міська програма "Медична допомога ветеранів війни та прирівняних до них (стаціонарне та амбулаторне лікування) на 2014 рік" від 30.10.2013 №5/28</t>
  </si>
  <si>
    <t>0740</t>
  </si>
  <si>
    <t>Управління соціального захисту населення  Мелітопольської міської ради Запорізької області</t>
  </si>
  <si>
    <t>Інші видатки на соціальний захист ветеранів війни та праці</t>
  </si>
  <si>
    <t>1040</t>
  </si>
  <si>
    <t>Програми і заходи центрів соціальних служб для сім'ї дітей та молоді</t>
  </si>
  <si>
    <t>1010</t>
  </si>
  <si>
    <t>Міська програма "Організація і проведення громадських робіт на 2015-2017 роки" від 23.12.2014 №2/6</t>
  </si>
  <si>
    <t>Управління житлово-комунального господарства Мелітопольської міської ради Запорізької області</t>
  </si>
  <si>
    <t>0610</t>
  </si>
  <si>
    <t>0620</t>
  </si>
  <si>
    <t>Благоустрій міста</t>
  </si>
  <si>
    <t>0456</t>
  </si>
  <si>
    <t>6650</t>
  </si>
  <si>
    <t>Управління комунальною власністю Мелітопольської міської ради Запорізької області</t>
  </si>
  <si>
    <t>Міська програма "Проведення експертно - грошової оцінки землі на території м. Мелітополя" на 2015 рік  від 29.05.2015 №5/22</t>
  </si>
  <si>
    <t>Міська програма "Поповнення статутного капіталу КП 'Комунальна власність" ММР ЗО" на 2015 рік від 29.05.2015 №5/28</t>
  </si>
  <si>
    <t>Відділ культури Мелітопольсьої міської ради Запорізької області</t>
  </si>
  <si>
    <t>0829</t>
  </si>
  <si>
    <t>Інші культурно-освітні заклади та заходи </t>
  </si>
  <si>
    <t>Відділ капітального будівництва Мелітопольської міської ради Запорізької області</t>
  </si>
  <si>
    <t>0111</t>
  </si>
  <si>
    <t>0910</t>
  </si>
  <si>
    <t>0921</t>
  </si>
  <si>
    <t>0960</t>
  </si>
  <si>
    <t>0990</t>
  </si>
  <si>
    <t>0731</t>
  </si>
  <si>
    <t>0824</t>
  </si>
  <si>
    <t>0828</t>
  </si>
  <si>
    <t>0810</t>
  </si>
  <si>
    <t>РАЗОМ ВИДАТКІВ</t>
  </si>
  <si>
    <t>Я.В.Чабан</t>
  </si>
  <si>
    <t>С.А. Мінько</t>
  </si>
  <si>
    <t xml:space="preserve">Заходи у сфері захисту населення і територій від надзвичайних ситуацій техногенного та природного характеру </t>
  </si>
  <si>
    <t>0411</t>
  </si>
  <si>
    <t xml:space="preserve">Начальник фінансового управління Мелітопольської міської ради </t>
  </si>
  <si>
    <t>Міська програма "Заходи, спрямовані на збереження природно-заповідного фонду"  від 25.12.2015р. №1/55</t>
  </si>
  <si>
    <t>Міська програма "Заходи з землеустрою та охорони земель у м.Мелітополі Запорізької областік" від 23.12.2014 №2/61</t>
  </si>
  <si>
    <t>Міська програма "Заходи, спрямовані на пропаганду охорони навколишнього природного середовища" від 25.12.2015р. №1/52</t>
  </si>
  <si>
    <t>Міська програма " Підтримка проекту грантової допомоги в рамках проекту людської безпеки "Кусаноне" від 25.12.2015р. №1/73</t>
  </si>
  <si>
    <t>до рішення ___ сесії</t>
  </si>
  <si>
    <t>Запорізької області  ___скликання</t>
  </si>
  <si>
    <t>Управління освіти Мелітопольської міської ради Запорізької області</t>
  </si>
  <si>
    <t>070807</t>
  </si>
  <si>
    <t>Інші освітні програми</t>
  </si>
  <si>
    <t>Міська програма "Вчитель" від 26.02.2016 №5/3</t>
  </si>
  <si>
    <t>Міська програма "Заходи з землеустрою та охорони земель у м.Мелітополі Запорізької області" від 25.12.2015 № 1/54</t>
  </si>
  <si>
    <t>0726</t>
  </si>
  <si>
    <t>"Про міський бюджет  на 2016 рік"</t>
  </si>
  <si>
    <t>Міська програма 'Охорона та громадський порядок" від 15.04.2016 № 3/5</t>
  </si>
  <si>
    <t>1060</t>
  </si>
  <si>
    <t>Міська програма "Поповнення статутного капіталу комунального підприємства "Проектно-виробниче архітектурно-планувальне бюро" Мелітопольської міської ради Запорізької області''  від 25.12.2015 № 1/57</t>
  </si>
  <si>
    <t>Міська програма "Проведення експертизи генерального плану м.Мелітополя" від 27.05.2016 № 5/4</t>
  </si>
  <si>
    <t>Мелітопольський міський голова</t>
  </si>
  <si>
    <t>Міська програма "Забезпечення житлом дітей-сиріт та дітей, позбавлених батьківського піклування, а також осіб з їх числа на 2016-2018 роки у м. Мелітополі" від 14.07.2016 №2/7</t>
  </si>
  <si>
    <t>Міська програма 'Фінансова підтримка комунального підприємства 'Мелітопольський асфальтобетонний завод' Мелітопольської міської ради Запорізької області"   від25.12.2015р.  №1/51</t>
  </si>
  <si>
    <t>120201</t>
  </si>
  <si>
    <t>Періодичні видання (газети та журнали)</t>
  </si>
  <si>
    <t xml:space="preserve"> Міська програма "Фінансова підтримка КУ "Редакція Мелітопольської міськрайонної газети "Новий день" на 2014-2016 роки" від 22.01.2014р. № 5/4</t>
  </si>
  <si>
    <t>Перелік місцевих (регіональних) програм, які фінансуватимуться за рахунок коштів
бюджету м. Мелітополя  у 2017 році</t>
  </si>
  <si>
    <t xml:space="preserve">Міська програма "Поповнення статутного капіталу КП 'Телерадіокомпанія 'Мелітополь" Мелітопольської міської ради Запорізької області"  від               № </t>
  </si>
  <si>
    <t>Міська програма 'Погашення заборгованости комунального підприємства " Чистота - 2" від       №</t>
  </si>
  <si>
    <t>Міська програма "Технічне забезпечення діяльності депутатів" від         №</t>
  </si>
  <si>
    <t>Міська програма "Реалізація громадського бюджету (бюджету участі, партиципаторного бюджету) у місті Мелітополі на 2016-2019 роки"    від 30.09.2016 № 5/17</t>
  </si>
  <si>
    <t xml:space="preserve"> Міська програма "Соціальне замовлення КП "Телерадіокомпанія Мелітополь" Мелітопольської міської ради Запорізької області    від          №</t>
  </si>
  <si>
    <t>Міська програма "Програма тарифної компенсації на 2016-2017 роки" від 14.11.2016 №1</t>
  </si>
  <si>
    <r>
      <t>Міська програма "Відшкодування відсотків банкам по кредитах, отриманих ОСББ,ЖБК на впровадження заходів з енергозбереження у багатоквартирних будинках у м. Мелітополі на 2015-2020 роки</t>
    </r>
    <r>
      <rPr>
        <i/>
        <sz val="14"/>
        <color indexed="8"/>
        <rFont val="Arial Cyr"/>
        <family val="1"/>
        <charset val="1"/>
      </rPr>
      <t xml:space="preserve">"  від 30.07.2015 № 5/6 </t>
    </r>
  </si>
  <si>
    <t>1050</t>
  </si>
  <si>
    <t>Код типової програмної класифікації видатків та кредитування місцевого бюджету</t>
  </si>
  <si>
    <t>0300000</t>
  </si>
  <si>
    <t>Найменування головного розпорядника, відповідального виконавця, бюджетної програми або напряму видатків
згідно з типовою відомчою/типовою програмною/тимчасовою класифікацією видатків та кредитування місцевого бюджету</t>
  </si>
  <si>
    <t>0310000</t>
  </si>
  <si>
    <t>0313202</t>
  </si>
  <si>
    <t>0313200</t>
  </si>
  <si>
    <t>Соціальний захист ветеранів війни та праці</t>
  </si>
  <si>
    <t>Фінансова підтримка громадських організацій інвалідів і ветеранів</t>
  </si>
  <si>
    <t>0317210</t>
  </si>
  <si>
    <t>Підтримка засобів масової інформації</t>
  </si>
  <si>
    <t>0317211</t>
  </si>
  <si>
    <t xml:space="preserve">Сприяння діяльності телебачення і радіомовлення </t>
  </si>
  <si>
    <t>Будівництво та придбання житла для окремих категорій населення</t>
  </si>
  <si>
    <t>0317410</t>
  </si>
  <si>
    <t>0317450</t>
  </si>
  <si>
    <t>0317470</t>
  </si>
  <si>
    <t>0317810</t>
  </si>
  <si>
    <t>0317612</t>
  </si>
  <si>
    <t>0319110</t>
  </si>
  <si>
    <t>0319180</t>
  </si>
  <si>
    <t>0318021</t>
  </si>
  <si>
    <t>0318080</t>
  </si>
  <si>
    <t>0318090</t>
  </si>
  <si>
    <t>0318600</t>
  </si>
  <si>
    <t>1011220</t>
  </si>
  <si>
    <t>1100000</t>
  </si>
  <si>
    <t>Сприяння розвитку малого та середнього підприємництва</t>
  </si>
  <si>
    <t>Внески до статутного капіталу суб"єктів господарювання</t>
  </si>
  <si>
    <t>Надання позашкільної освіти позашкiльними закладами освiти, заходи iз позашкiльної роботи з дiтьми</t>
  </si>
  <si>
    <t>Проведення навчально-тренувальних зборів і змагань з олімпійських видів спорту</t>
  </si>
  <si>
    <t>1400000</t>
  </si>
  <si>
    <t>Програма і централізовані заходи з імунопрофілактики</t>
  </si>
  <si>
    <t>Інші заходи в галузі охорони здоров"я</t>
  </si>
  <si>
    <t>1500000</t>
  </si>
  <si>
    <t>Оздоровлення та відпочинок дітей (крім заходів з оздоровлення дітей, що здійснюються за рахунок коштів на оздоровлення громадян, які постраждали внаслідок Чорнобильської катастрофи)</t>
  </si>
  <si>
    <t>Забезпечення соціальними послугами громадян похилого віку, інвалідів, дітей-інвалідів, хворих, які не здатні до самообслуговування і потребують сторонньої допомоги, фізичними особами</t>
  </si>
  <si>
    <t>1513240</t>
  </si>
  <si>
    <t>Організація та проведення громадських робіт</t>
  </si>
  <si>
    <t>4000000</t>
  </si>
  <si>
    <t>Забезпечення надійного та безперебійного функціонування житлово-експлуатаційного господарства</t>
  </si>
  <si>
    <t>4016010</t>
  </si>
  <si>
    <t>4016021</t>
  </si>
  <si>
    <t xml:space="preserve">Капiтальний ремонт житлового фонду </t>
  </si>
  <si>
    <t>4016060</t>
  </si>
  <si>
    <t>4016650</t>
  </si>
  <si>
    <t>Утримання та розвиток інфраструктури доріг</t>
  </si>
  <si>
    <t>Заходи з енергозбереження</t>
  </si>
  <si>
    <t>4018600</t>
  </si>
  <si>
    <t>4500000</t>
  </si>
  <si>
    <t>Проведення заходів із землеустрою</t>
  </si>
  <si>
    <t>4518600</t>
  </si>
  <si>
    <t>2400000</t>
  </si>
  <si>
    <t>2414200</t>
  </si>
  <si>
    <t>Реалізація заходів щодо інвестиційного розвитку території</t>
  </si>
  <si>
    <t>4716310</t>
  </si>
  <si>
    <t>4710180</t>
  </si>
  <si>
    <t>4711010</t>
  </si>
  <si>
    <t>4711020</t>
  </si>
  <si>
    <t>4711090</t>
  </si>
  <si>
    <t>4712020</t>
  </si>
  <si>
    <t>4712180</t>
  </si>
  <si>
    <t>4716051</t>
  </si>
  <si>
    <t>4716060</t>
  </si>
  <si>
    <t>4714070</t>
  </si>
  <si>
    <t>4714090</t>
  </si>
  <si>
    <t>4714100</t>
  </si>
  <si>
    <t>4716650</t>
  </si>
  <si>
    <t>Забезпечення функціонування комбінатів комунальних підприємств, районних виробничих об'єднань та інших підприємств, установ та організацій житлово-комунального господарства</t>
  </si>
  <si>
    <t>4016130</t>
  </si>
  <si>
    <t>4700000</t>
  </si>
  <si>
    <t>3202</t>
  </si>
  <si>
    <t>7410</t>
  </si>
  <si>
    <t>7450</t>
  </si>
  <si>
    <t>7810</t>
  </si>
  <si>
    <t>9110</t>
  </si>
  <si>
    <t>8600</t>
  </si>
  <si>
    <t>1220</t>
  </si>
  <si>
    <t>3140</t>
  </si>
  <si>
    <t>5011</t>
  </si>
  <si>
    <t>2220</t>
  </si>
  <si>
    <t>2211</t>
  </si>
  <si>
    <t>3400</t>
  </si>
  <si>
    <t>3201</t>
  </si>
  <si>
    <t>3132</t>
  </si>
  <si>
    <t>3500</t>
  </si>
  <si>
    <t>3240</t>
  </si>
  <si>
    <t>6010</t>
  </si>
  <si>
    <t>6021</t>
  </si>
  <si>
    <t>6130</t>
  </si>
  <si>
    <t>6060</t>
  </si>
  <si>
    <t>7470</t>
  </si>
  <si>
    <t>7310</t>
  </si>
  <si>
    <t>4200</t>
  </si>
  <si>
    <t>6310</t>
  </si>
  <si>
    <t>0180</t>
  </si>
  <si>
    <t>1020</t>
  </si>
  <si>
    <t>2020</t>
  </si>
  <si>
    <t>2180</t>
  </si>
  <si>
    <t>6051</t>
  </si>
  <si>
    <t>4070</t>
  </si>
  <si>
    <t>4090</t>
  </si>
  <si>
    <t>4100</t>
  </si>
  <si>
    <t>Міська програма "Обдарована дитина" від  08.12.2016           № 2/1</t>
  </si>
  <si>
    <t>Міська програма "Медикаментозне забезпечення дітей-інвалідів" від 08.12.2016 № 2/6</t>
  </si>
  <si>
    <t>Міська програма "Капітальні вкладення"  від 19.12.2016   № 2/47</t>
  </si>
  <si>
    <t>Міська програма "Вуличні комітети"   від 08.12.2016 № 2/23</t>
  </si>
  <si>
    <t>Міська програма "Затвердження комплексних заходів щодо оформлення правовстановлюючих документів на земельні ділянки та об'єкти нерухомого майна на території військового містечка № 3 у м. Мелітополі"      від 08.12.2016 № 2/25</t>
  </si>
  <si>
    <t>Міська програма "Оформлення правовстановлюючих документів для здійснення державної реєстрації речових прав на земельні ділянки та об’єкти нерухомого майна, їх обтяжень та проведення незалежної оцінки об’єктів нерухомого майна комунальної власності на території м. Мелітополя"  від 08.12.2016 № 2/26</t>
  </si>
  <si>
    <t>Міська програма "Фінансова підтримка громадських організацій інвалідів і ветеранів України у місті Мелітополі" від 08.12.2016 №  2/28</t>
  </si>
  <si>
    <t>Міська програма "Реалізація культурно-масових заходів"          від  19.12.2016 № 2/49</t>
  </si>
  <si>
    <t>Міська програма "Нарощування матеріального резерву для запобігання та ліквідації надзвичайних ситуацій техногенного і природного характеру та їх наслідків"   від 15.12.2016 №2/37</t>
  </si>
  <si>
    <t>Міська програма "Фінансова підтримка громадської організації Мелітопольського міського товариства інвалідів Запорізького обласного об'єднання " Союз організацій інвалідів України" від 08.12.2016 №2/30</t>
  </si>
  <si>
    <t>Міська програма "Заходи щодо інвестиційної привабливості міста Мелітополя"    від  16.12.2016  № 2/42</t>
  </si>
  <si>
    <t>Міська програма "Реалізація заходів молодіжної політики"          від  14.12.2016  №2/31</t>
  </si>
  <si>
    <r>
      <t>Міська програма "Розвиток та популяризація фізичної культури та спорту"</t>
    </r>
    <r>
      <rPr>
        <i/>
        <sz val="14"/>
        <rFont val="Times New Roman"/>
        <family val="1"/>
        <charset val="204"/>
      </rPr>
      <t xml:space="preserve"> від 14.12.2016  №2/32</t>
    </r>
  </si>
  <si>
    <t>Міська програма "Фінансова підтримка громадських організацій на реалізацію соціально-культурних проектів у місті Мелітополі"   від 16.12.2016 №2/43</t>
  </si>
  <si>
    <t>Міська програма "Членські внески"  від 16.12.2016 № 2/44</t>
  </si>
  <si>
    <t>Міська програма "Заходи, спрямовані на охорону та раціональне використання природних ресурсів" від 19.12.2016  №2/62</t>
  </si>
  <si>
    <t>Міська програма "Поповнення статутного капіталу КП "Ритуальна служба "Ритуал" ММР ЗО"  від 19.12.2016 №2/53</t>
  </si>
  <si>
    <t>Міська програма "Утримання та благоустрій міських кладовищ"  від 19.12.2016 №2/54</t>
  </si>
  <si>
    <t>Міська програма "Обслуговування мереж зовнішнього освітлення міста"  від  19.12.2016  №2/55</t>
  </si>
  <si>
    <t>Міська програма "Утримання та благоустрій території Мелітопольського міського парку культури  і відпочінку ім. Горького" від  20.12.2016  №2/63</t>
  </si>
  <si>
    <t>Міська програма "Експлуатаційне утримання вулично-дорожньої мережі"  від 19.12.2016  №2/56</t>
  </si>
  <si>
    <t>Міська програма "Санітарне очищення"  від  19.12.2016 №2/57</t>
  </si>
  <si>
    <t>Міська програма "Придбання лічильників" від 19.12.2016 №2/58</t>
  </si>
  <si>
    <t>Міська програма "Благоустрій міста "  від 20.12.2016 №2/65</t>
  </si>
  <si>
    <t>Міська програма "Дитячі та спортивні майданчики м.Мелітополя" від  20.12.2016  №2/66</t>
  </si>
  <si>
    <t>Міська програма "Капітальний ремонт житлового фонду"  від  20.12.2016 №2/67</t>
  </si>
  <si>
    <t>Міська програма "Капітальний ремонт внутрішньоквартальних проїзних доріг" від 20.12.2016   №2/68</t>
  </si>
  <si>
    <t>Міська програма "Капітальний ремонт ліфтів"  від  20.12.2016  №2/69</t>
  </si>
  <si>
    <t>Міська програма "Ремонт об"єктів вулично-дорожньої мережі міста"  від  20.12.2016 №2/64</t>
  </si>
  <si>
    <t>Міська програма "Капітальний ремонт будівлі КП "Мелітопольське міське бюро техничної інвентаризації" ММР ЗО від 14.12.2016 № 2/33</t>
  </si>
  <si>
    <t>Міська програма "Розвиток позашкільної освіти" від 08.12.2016   № 2/2</t>
  </si>
  <si>
    <t>Міська програма "Нефрологія" від 08.12.2016 № 2/8</t>
  </si>
  <si>
    <t>Міська програма "Малятко" від 08.12.2016 № 2/4</t>
  </si>
  <si>
    <t>Міська програма"Медична допомога мешканцям прилеглих сільських районів" від 08.12.2016р. № 2/11</t>
  </si>
  <si>
    <t>Міська програма"Фенілкетонурія" від 08.12.2016 № 2/9</t>
  </si>
  <si>
    <t>Міська програма "Імунопрофілактика та туберкулінодіагностіка населення міста" від 08.12.2016 № 2/10</t>
  </si>
  <si>
    <t>Міська програма "Медична реабілітація інвалідів" від  08.12.2016 № 2/7</t>
  </si>
  <si>
    <t>Міська програма "Надання  допомоги на поховання  деяких  категорій  осіб виконавцю  волевиявлення або особі, яка зобов"язалася поховати померлого"  від 08.12.2016 № 2/16</t>
  </si>
  <si>
    <t>Міська програма "Милосердя"   від 08.12.2016 № 2/13</t>
  </si>
  <si>
    <t>Міська програма "Пандус" від 08.12.2016 № 2/21</t>
  </si>
  <si>
    <t>Міська програма ''Компенсаційні виплати та відшкодування витрат за надані пільги окремим категоріям громадян"              від 08.12.2016 № 2/20</t>
  </si>
  <si>
    <t>Міська програма ''Поховання невідомих та безрідних" від 08.12.2016 № 2/12</t>
  </si>
  <si>
    <t>Міська програма "Соціальна підтримка Почесних громадян міста Мелітополя"  від 08.12.2016 № 2/22</t>
  </si>
  <si>
    <t>Міська програма "Допомога переселенцям"  від 08.12.2016 № 2/14</t>
  </si>
  <si>
    <t>Міська програма "Пільгове зубопротезування" від 08.12.2016  № 2/15</t>
  </si>
  <si>
    <t>Міська  програма ''Заходи щодо соціальної підтримки сімей, дітей та молоді, які перебувають у складних життєвих обставинах"'        від 08.12.2016 №   2/29</t>
  </si>
  <si>
    <t>Міська програма " Реалізація заходів  соціальної політики щодо сім’ї та дітей" від  08.12.2016 № 2/19</t>
  </si>
  <si>
    <t>Міська програма "Оздоровлення дітей, які потребують особливої соціальної уваги та підтримки" від 08.12.2016  № 2/18</t>
  </si>
  <si>
    <t>Міська програма "Соціальний захист непрацездатних громадян та найбільш вразливих верств населення, що потребують невідкладної допомоги"   від 08.12.2016  № 2/17</t>
  </si>
  <si>
    <t>Міська програма "Розвиток діяльності національно-культурних товариств м.Мелітополя" від  19.12.2016 №2/50</t>
  </si>
  <si>
    <t>Міська програма "Розвиток галузі культури м. Мелітополя"       від  19.12.2016  №2/52</t>
  </si>
  <si>
    <t>Міська програма " Збереження і використання культурної спадщини та розвитку туристичної галузі міста Мелітополя" від 19.12.2016 № 2/51</t>
  </si>
  <si>
    <t>Міська програма "Капітальні видатки"від 19.12.2016 № 2/46</t>
  </si>
  <si>
    <t>Міська програма "Будівництво та реконструкція скверів" від 19.12.2016 № 2/45</t>
  </si>
  <si>
    <t>Міська програма "Реконструкція дорожного покриття" від 19.12.2016 № 2/48</t>
  </si>
  <si>
    <t>Міська програма "Реабілітаційна допомога"  від 15.12.2016  № 2/39</t>
  </si>
  <si>
    <t>0316324</t>
  </si>
  <si>
    <t>6324</t>
  </si>
  <si>
    <t>3160</t>
  </si>
  <si>
    <t>5012</t>
  </si>
  <si>
    <t>Проведення навчально-тренувальних зборів і змагань з неолімпійських видів спорту</t>
  </si>
  <si>
    <t>3143</t>
  </si>
  <si>
    <t>Реалізація державної політики у молодіжній сфері</t>
  </si>
  <si>
    <t>Інші заходи та заклади молодіжної політики</t>
  </si>
  <si>
    <t>1513181</t>
  </si>
  <si>
    <t>3181</t>
  </si>
  <si>
    <t>Міська програма "Сприяння органів місцевого самоврядування обороноздатності, територіальній обороні та мобілізаційній підготовці у місті Мелітополі"   від 16.12.2016 №2/41</t>
  </si>
  <si>
    <t>Міська програма "Призначення стипендії міського голови м. Мелітополя для обдарованої молоді міста" від 15.12.2016 № 2/38</t>
  </si>
  <si>
    <t>Міська програма "Медична допомога ветеранам війни та прирівняних до них" від  08.12.2016 № 2/5</t>
  </si>
  <si>
    <t>Міська програма "Регулювання чисельності беспритульних тварин м. Мелітополя"  від 19.12.2016 №2/61</t>
  </si>
  <si>
    <t>Міська програма "Пам'ять Чорнобиля" від 14.12 .2016 №2/34</t>
  </si>
  <si>
    <t>Міська програма "Проведення експертної грошової оцінки землі на території м. Мелітополя" від  08.12.2016 №2/27</t>
  </si>
  <si>
    <t>Міська програма "Заходи по розробці нормативної грошової оцінки земель м. Мелітополя" від 15.12.2016 №2/36</t>
  </si>
  <si>
    <t>1513400</t>
  </si>
  <si>
    <t>Міська програма "Забезпечення літнього відпочинку людей з інвалідністю" від              №</t>
  </si>
  <si>
    <t>0316320</t>
  </si>
  <si>
    <t>6320</t>
  </si>
  <si>
    <t>Надання допомоги у вирішенні житлових питань</t>
  </si>
  <si>
    <t>Міська програма "Сприяння розвитку підприємництва в місті  Мелітополі Запорізької області на 2017-2018 роки"   від 16.12.2016 № 2/40</t>
  </si>
  <si>
    <t>5010</t>
  </si>
  <si>
    <t>Проведення спортивної роботи в регіоні</t>
  </si>
  <si>
    <t>2210</t>
  </si>
  <si>
    <t>Програми і централізовані заходи у галузі охорони здоров"я</t>
  </si>
  <si>
    <t>3130</t>
  </si>
  <si>
    <t>Здійснення соціальної роботи з вразливими категоріями населення</t>
  </si>
  <si>
    <t>1513180</t>
  </si>
  <si>
    <t>3180</t>
  </si>
  <si>
    <t>Надання соціальних гарантій інвалідам, фізичним особам, які надають соціальні послуги громадянам похилого віку, інвалідам, дітям-інвалідам, хворим, які не здатні до самообслуговування і потребують сторонньої допомоги</t>
  </si>
  <si>
    <t>1513200</t>
  </si>
  <si>
    <t>3200</t>
  </si>
  <si>
    <t>4016020</t>
  </si>
  <si>
    <t>6020</t>
  </si>
  <si>
    <t>Капітальний ремонт об"єктів житлового господарства</t>
  </si>
  <si>
    <t>Керівництво і управління у відповідній сфері у містах республіканського Автономної Республіки Крим та обласного значення</t>
  </si>
  <si>
    <t>Дошкільна освіта</t>
  </si>
  <si>
    <t>Надання загальної середньої освіти загальноосвітніми навчальними закладами (в т.ч. школою-дитячим садком, інтернатом при школі), спеціалізованими школами, ліцеями, гімназіями, колегіумами</t>
  </si>
  <si>
    <t>Багатопрофільна медична допомога населенню, що надається територіальними медичними об'єднаннями</t>
  </si>
  <si>
    <t>Первинна медична допомога населенню</t>
  </si>
  <si>
    <t>4716050</t>
  </si>
  <si>
    <t>6050</t>
  </si>
  <si>
    <t>Фінансова підтримка об’єктів комунального господарства</t>
  </si>
  <si>
    <t>Забезпечення функціонування теплових мереж</t>
  </si>
  <si>
    <t>Благоустрiй мiста</t>
  </si>
  <si>
    <t xml:space="preserve">Музеї і виставки </t>
  </si>
  <si>
    <t>Палаци i будинки культури, клуби та iншi заклади клубного типу</t>
  </si>
  <si>
    <t>Школи естетичного виховання дітей</t>
  </si>
  <si>
    <t>6120</t>
  </si>
  <si>
    <t>Забезпечення збору та вивезення сміття і відходів, надійної та безперебійної експлуатації каналізаційних систем</t>
  </si>
  <si>
    <t>Міська програма "Підвищення продуктивності та стабільної роботи об"єктів водовідведення та каналізаційних  мереж"  від                  №</t>
  </si>
  <si>
    <t>Міська програма "Поповнення статутного капіталу КП "Мелітопольський міський парк культури і відпочинку ім. Горького"  від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</si>
</sst>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7">
    <font>
      <sz val="10"/>
      <name val="Arial Cyr"/>
      <family val="2"/>
      <charset val="204"/>
    </font>
    <font>
      <sz val="11"/>
      <color indexed="9"/>
      <name val="Calibri"/>
      <family val="2"/>
      <charset val="204"/>
    </font>
    <font>
      <sz val="11"/>
      <color indexed="62"/>
      <name val="Calibri"/>
      <family val="2"/>
      <charset val="204"/>
    </font>
    <font>
      <b/>
      <sz val="11"/>
      <color indexed="63"/>
      <name val="Calibri"/>
      <family val="2"/>
      <charset val="204"/>
    </font>
    <font>
      <b/>
      <sz val="11"/>
      <color indexed="52"/>
      <name val="Calibri"/>
      <family val="2"/>
      <charset val="204"/>
    </font>
    <font>
      <b/>
      <sz val="15"/>
      <color indexed="56"/>
      <name val="Calibri"/>
      <family val="2"/>
      <charset val="204"/>
    </font>
    <font>
      <b/>
      <sz val="13"/>
      <color indexed="56"/>
      <name val="Calibri"/>
      <family val="2"/>
      <charset val="204"/>
    </font>
    <font>
      <b/>
      <sz val="11"/>
      <color indexed="56"/>
      <name val="Calibri"/>
      <family val="2"/>
      <charset val="204"/>
    </font>
    <font>
      <b/>
      <sz val="11"/>
      <color indexed="8"/>
      <name val="Calibri"/>
      <family val="2"/>
      <charset val="204"/>
    </font>
    <font>
      <b/>
      <sz val="11"/>
      <color indexed="9"/>
      <name val="Calibri"/>
      <family val="2"/>
      <charset val="204"/>
    </font>
    <font>
      <b/>
      <sz val="18"/>
      <color indexed="56"/>
      <name val="Cambria"/>
      <family val="2"/>
      <charset val="204"/>
    </font>
    <font>
      <sz val="11"/>
      <color indexed="60"/>
      <name val="Calibri"/>
      <family val="2"/>
      <charset val="204"/>
    </font>
    <font>
      <sz val="11"/>
      <color indexed="20"/>
      <name val="Calibri"/>
      <family val="2"/>
      <charset val="204"/>
    </font>
    <font>
      <i/>
      <sz val="11"/>
      <color indexed="23"/>
      <name val="Calibri"/>
      <family val="2"/>
      <charset val="204"/>
    </font>
    <font>
      <sz val="11"/>
      <color indexed="52"/>
      <name val="Calibri"/>
      <family val="2"/>
      <charset val="204"/>
    </font>
    <font>
      <sz val="11"/>
      <color indexed="10"/>
      <name val="Calibri"/>
      <family val="2"/>
      <charset val="204"/>
    </font>
    <font>
      <sz val="11"/>
      <color indexed="17"/>
      <name val="Calibri"/>
      <family val="2"/>
      <charset val="204"/>
    </font>
    <font>
      <sz val="10"/>
      <color indexed="8"/>
      <name val="Times New Roman"/>
      <family val="1"/>
      <charset val="204"/>
    </font>
    <font>
      <sz val="12"/>
      <color indexed="8"/>
      <name val="Times New Roman"/>
      <family val="1"/>
      <charset val="204"/>
    </font>
    <font>
      <b/>
      <sz val="14"/>
      <color indexed="8"/>
      <name val="Times New Roman"/>
      <family val="1"/>
      <charset val="204"/>
    </font>
    <font>
      <sz val="14"/>
      <color indexed="8"/>
      <name val="Times New Roman"/>
      <family val="1"/>
      <charset val="204"/>
    </font>
    <font>
      <b/>
      <sz val="12"/>
      <color indexed="8"/>
      <name val="Times New Roman"/>
      <family val="1"/>
      <charset val="204"/>
    </font>
    <font>
      <b/>
      <sz val="11"/>
      <color indexed="8"/>
      <name val="Times New Roman"/>
      <family val="1"/>
      <charset val="204"/>
    </font>
    <font>
      <b/>
      <sz val="10"/>
      <color indexed="8"/>
      <name val="Times New Roman"/>
      <family val="1"/>
      <charset val="204"/>
    </font>
    <font>
      <i/>
      <sz val="12"/>
      <color indexed="8"/>
      <name val="Times New Roman"/>
      <family val="1"/>
      <charset val="204"/>
    </font>
    <font>
      <sz val="12"/>
      <name val="Times New Roman"/>
      <family val="1"/>
      <charset val="204"/>
    </font>
    <font>
      <sz val="8"/>
      <name val="Arial Cyr"/>
      <family val="2"/>
      <charset val="204"/>
    </font>
    <font>
      <b/>
      <sz val="12"/>
      <name val="Times New Roman"/>
      <family val="1"/>
      <charset val="204"/>
    </font>
    <font>
      <sz val="14"/>
      <name val="Times New Roman"/>
      <family val="1"/>
      <charset val="204"/>
    </font>
    <font>
      <i/>
      <sz val="14"/>
      <name val="Times New Roman"/>
      <family val="1"/>
      <charset val="204"/>
    </font>
    <font>
      <b/>
      <i/>
      <sz val="14"/>
      <color indexed="8"/>
      <name val="Times New Roman"/>
      <family val="1"/>
      <charset val="204"/>
    </font>
    <font>
      <i/>
      <sz val="14"/>
      <color indexed="8"/>
      <name val="Times New Roman"/>
      <family val="1"/>
      <charset val="204"/>
    </font>
    <font>
      <i/>
      <sz val="14"/>
      <color indexed="8"/>
      <name val="Arial Cyr"/>
      <family val="1"/>
      <charset val="1"/>
    </font>
    <font>
      <b/>
      <i/>
      <sz val="14"/>
      <name val="Times New Roman"/>
      <family val="1"/>
      <charset val="204"/>
    </font>
    <font>
      <i/>
      <sz val="14"/>
      <color indexed="50"/>
      <name val="Times New Roman"/>
      <family val="1"/>
      <charset val="204"/>
    </font>
    <font>
      <sz val="14"/>
      <color indexed="8"/>
      <name val="Arial"/>
      <family val="2"/>
      <charset val="204"/>
    </font>
    <font>
      <sz val="14"/>
      <color indexed="8"/>
      <name val="Arial Cyr"/>
      <family val="2"/>
      <charset val="204"/>
    </font>
    <font>
      <b/>
      <i/>
      <sz val="12"/>
      <color indexed="8"/>
      <name val="Times New Roman"/>
      <family val="1"/>
      <charset val="204"/>
    </font>
    <font>
      <i/>
      <sz val="10"/>
      <color indexed="8"/>
      <name val="Times New Roman"/>
      <family val="1"/>
      <charset val="204"/>
    </font>
    <font>
      <sz val="10"/>
      <name val="Arial Cyr"/>
      <family val="2"/>
      <charset val="204"/>
    </font>
    <font>
      <i/>
      <sz val="12"/>
      <name val="Times New Roman"/>
      <family val="1"/>
      <charset val="204"/>
    </font>
    <font>
      <b/>
      <i/>
      <sz val="12"/>
      <name val="Times New Roman"/>
      <family val="1"/>
      <charset val="204"/>
    </font>
    <font>
      <sz val="10"/>
      <name val="Times New Roman"/>
      <family val="1"/>
      <charset val="204"/>
    </font>
    <font>
      <b/>
      <i/>
      <sz val="14"/>
      <color indexed="10"/>
      <name val="Times New Roman"/>
      <family val="1"/>
      <charset val="204"/>
    </font>
    <font>
      <i/>
      <sz val="14"/>
      <color indexed="10"/>
      <name val="Times New Roman"/>
      <family val="1"/>
      <charset val="204"/>
    </font>
    <font>
      <sz val="12"/>
      <color indexed="48"/>
      <name val="Times New Roman"/>
      <family val="1"/>
      <charset val="204"/>
    </font>
    <font>
      <i/>
      <sz val="12"/>
      <color indexed="48"/>
      <name val="Times New Roman"/>
      <family val="1"/>
      <charset val="204"/>
    </font>
  </fonts>
  <fills count="19">
    <fill>
      <patternFill patternType="none"/>
    </fill>
    <fill>
      <patternFill patternType="gray125"/>
    </fill>
    <fill>
      <patternFill patternType="solid">
        <fgColor indexed="45"/>
        <bgColor indexed="29"/>
      </patternFill>
    </fill>
    <fill>
      <patternFill patternType="solid">
        <fgColor indexed="42"/>
        <bgColor indexed="27"/>
      </patternFill>
    </fill>
    <fill>
      <patternFill patternType="solid">
        <fgColor indexed="47"/>
        <bgColor indexed="22"/>
      </patternFill>
    </fill>
    <fill>
      <patternFill patternType="solid">
        <fgColor indexed="20"/>
        <bgColor indexed="36"/>
      </patternFill>
    </fill>
    <fill>
      <patternFill patternType="solid">
        <fgColor indexed="49"/>
        <bgColor indexed="40"/>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22"/>
        <bgColor indexed="31"/>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13"/>
        <bgColor indexed="64"/>
      </patternFill>
    </fill>
    <fill>
      <patternFill patternType="solid">
        <fgColor indexed="41"/>
        <bgColor indexed="64"/>
      </patternFill>
    </fill>
    <fill>
      <patternFill patternType="solid">
        <fgColor indexed="41"/>
        <bgColor indexed="26"/>
      </patternFill>
    </fill>
    <fill>
      <patternFill patternType="solid">
        <fgColor indexed="48"/>
        <bgColor indexed="64"/>
      </patternFill>
    </fill>
  </fills>
  <borders count="60">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63"/>
      </left>
      <right style="thin">
        <color indexed="63"/>
      </right>
      <top style="medium">
        <color indexed="63"/>
      </top>
      <bottom/>
      <diagonal/>
    </border>
    <border>
      <left style="thin">
        <color indexed="63"/>
      </left>
      <right style="medium">
        <color indexed="63"/>
      </right>
      <top style="medium">
        <color indexed="63"/>
      </top>
      <bottom/>
      <diagonal/>
    </border>
    <border>
      <left/>
      <right style="thin">
        <color indexed="63"/>
      </right>
      <top style="medium">
        <color indexed="63"/>
      </top>
      <bottom style="medium">
        <color indexed="63"/>
      </bottom>
      <diagonal/>
    </border>
    <border>
      <left/>
      <right/>
      <top style="medium">
        <color indexed="63"/>
      </top>
      <bottom style="medium">
        <color indexed="63"/>
      </bottom>
      <diagonal/>
    </border>
    <border>
      <left/>
      <right style="thin">
        <color indexed="63"/>
      </right>
      <top/>
      <bottom style="thin">
        <color indexed="63"/>
      </bottom>
      <diagonal/>
    </border>
    <border>
      <left style="medium">
        <color indexed="63"/>
      </left>
      <right style="medium">
        <color indexed="63"/>
      </right>
      <top style="medium">
        <color indexed="63"/>
      </top>
      <bottom style="medium">
        <color indexed="63"/>
      </bottom>
      <diagonal/>
    </border>
    <border>
      <left style="thin">
        <color indexed="63"/>
      </left>
      <right/>
      <top style="medium">
        <color indexed="63"/>
      </top>
      <bottom style="medium">
        <color indexed="63"/>
      </bottom>
      <diagonal/>
    </border>
    <border>
      <left style="medium">
        <color indexed="63"/>
      </left>
      <right style="thin">
        <color indexed="63"/>
      </right>
      <top style="medium">
        <color indexed="63"/>
      </top>
      <bottom style="medium">
        <color indexed="63"/>
      </bottom>
      <diagonal/>
    </border>
    <border>
      <left style="thin">
        <color indexed="63"/>
      </left>
      <right style="thin">
        <color indexed="63"/>
      </right>
      <top style="medium">
        <color indexed="63"/>
      </top>
      <bottom style="medium">
        <color indexed="63"/>
      </bottom>
      <diagonal/>
    </border>
    <border>
      <left/>
      <right style="thin">
        <color indexed="63"/>
      </right>
      <top style="thin">
        <color indexed="63"/>
      </top>
      <bottom style="thin">
        <color indexed="63"/>
      </bottom>
      <diagonal/>
    </border>
    <border>
      <left style="thin">
        <color indexed="63"/>
      </left>
      <right style="medium">
        <color indexed="63"/>
      </right>
      <top/>
      <bottom style="thin">
        <color indexed="63"/>
      </bottom>
      <diagonal/>
    </border>
    <border>
      <left/>
      <right style="thin">
        <color indexed="63"/>
      </right>
      <top/>
      <bottom/>
      <diagonal/>
    </border>
    <border>
      <left style="thin">
        <color indexed="63"/>
      </left>
      <right style="thin">
        <color indexed="63"/>
      </right>
      <top/>
      <bottom/>
      <diagonal/>
    </border>
    <border>
      <left style="thin">
        <color indexed="63"/>
      </left>
      <right style="thin">
        <color indexed="63"/>
      </right>
      <top/>
      <bottom style="thin">
        <color indexed="63"/>
      </bottom>
      <diagonal/>
    </border>
    <border>
      <left style="thin">
        <color indexed="63"/>
      </left>
      <right style="thin">
        <color indexed="63"/>
      </right>
      <top style="thin">
        <color indexed="63"/>
      </top>
      <bottom/>
      <diagonal/>
    </border>
    <border>
      <left/>
      <right style="thin">
        <color indexed="63"/>
      </right>
      <top style="thin">
        <color indexed="63"/>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3"/>
      </right>
      <top style="medium">
        <color indexed="64"/>
      </top>
      <bottom style="medium">
        <color indexed="64"/>
      </bottom>
      <diagonal/>
    </border>
    <border>
      <left/>
      <right style="thin">
        <color indexed="63"/>
      </right>
      <top style="medium">
        <color indexed="64"/>
      </top>
      <bottom style="medium">
        <color indexed="64"/>
      </bottom>
      <diagonal/>
    </border>
    <border>
      <left style="thin">
        <color indexed="63"/>
      </left>
      <right style="thin">
        <color indexed="63"/>
      </right>
      <top style="medium">
        <color indexed="64"/>
      </top>
      <bottom style="medium">
        <color indexed="64"/>
      </bottom>
      <diagonal/>
    </border>
    <border>
      <left style="thin">
        <color indexed="63"/>
      </left>
      <right style="thin">
        <color indexed="63"/>
      </right>
      <top style="thin">
        <color indexed="63"/>
      </top>
      <bottom style="thin">
        <color indexed="64"/>
      </bottom>
      <diagonal/>
    </border>
    <border>
      <left/>
      <right style="thin">
        <color indexed="63"/>
      </right>
      <top style="thin">
        <color indexed="63"/>
      </top>
      <bottom style="thin">
        <color indexed="64"/>
      </bottom>
      <diagonal/>
    </border>
    <border>
      <left style="thin">
        <color indexed="63"/>
      </left>
      <right style="medium">
        <color indexed="63"/>
      </right>
      <top style="thin">
        <color indexed="63"/>
      </top>
      <bottom style="thin">
        <color indexed="63"/>
      </bottom>
      <diagonal/>
    </border>
    <border>
      <left/>
      <right style="thin">
        <color indexed="63"/>
      </right>
      <top/>
      <bottom style="medium">
        <color indexed="63"/>
      </bottom>
      <diagonal/>
    </border>
    <border>
      <left style="thin">
        <color indexed="63"/>
      </left>
      <right/>
      <top/>
      <bottom style="thin">
        <color indexed="63"/>
      </bottom>
      <diagonal/>
    </border>
    <border>
      <left style="thin">
        <color indexed="63"/>
      </left>
      <right/>
      <top style="thin">
        <color indexed="63"/>
      </top>
      <bottom style="thin">
        <color indexed="63"/>
      </bottom>
      <diagonal/>
    </border>
    <border>
      <left style="thin">
        <color indexed="63"/>
      </left>
      <right/>
      <top style="thin">
        <color indexed="63"/>
      </top>
      <bottom/>
      <diagonal/>
    </border>
    <border>
      <left style="medium">
        <color indexed="63"/>
      </left>
      <right style="thin">
        <color indexed="63"/>
      </right>
      <top style="medium">
        <color indexed="63"/>
      </top>
      <bottom/>
      <diagonal/>
    </border>
    <border>
      <left style="medium">
        <color indexed="63"/>
      </left>
      <right style="thin">
        <color indexed="63"/>
      </right>
      <top style="thin">
        <color indexed="63"/>
      </top>
      <bottom style="thin">
        <color indexed="63"/>
      </bottom>
      <diagonal/>
    </border>
    <border>
      <left style="medium">
        <color indexed="63"/>
      </left>
      <right/>
      <top style="thin">
        <color indexed="63"/>
      </top>
      <bottom style="thin">
        <color indexed="63"/>
      </bottom>
      <diagonal/>
    </border>
    <border>
      <left style="medium">
        <color indexed="63"/>
      </left>
      <right style="thin">
        <color indexed="63"/>
      </right>
      <top style="thin">
        <color indexed="63"/>
      </top>
      <bottom/>
      <diagonal/>
    </border>
    <border>
      <left style="medium">
        <color indexed="63"/>
      </left>
      <right style="thin">
        <color indexed="63"/>
      </right>
      <top/>
      <bottom style="thin">
        <color indexed="63"/>
      </bottom>
      <diagonal/>
    </border>
    <border>
      <left style="medium">
        <color indexed="63"/>
      </left>
      <right style="thin">
        <color indexed="63"/>
      </right>
      <top/>
      <bottom/>
      <diagonal/>
    </border>
    <border>
      <left style="medium">
        <color indexed="63"/>
      </left>
      <right/>
      <top/>
      <bottom/>
      <diagonal/>
    </border>
    <border>
      <left style="medium">
        <color indexed="63"/>
      </left>
      <right/>
      <top style="thin">
        <color indexed="63"/>
      </top>
      <bottom/>
      <diagonal/>
    </border>
    <border>
      <left style="thin">
        <color indexed="63"/>
      </left>
      <right style="medium">
        <color indexed="63"/>
      </right>
      <top/>
      <bottom/>
      <diagonal/>
    </border>
    <border>
      <left style="thin">
        <color indexed="63"/>
      </left>
      <right style="medium">
        <color indexed="63"/>
      </right>
      <top style="thin">
        <color indexed="63"/>
      </top>
      <bottom/>
      <diagonal/>
    </border>
    <border>
      <left style="thin">
        <color indexed="63"/>
      </left>
      <right style="medium">
        <color indexed="63"/>
      </right>
      <top style="thin">
        <color indexed="63"/>
      </top>
      <bottom style="thin">
        <color indexed="64"/>
      </bottom>
      <diagonal/>
    </border>
    <border>
      <left style="thin">
        <color indexed="63"/>
      </left>
      <right/>
      <top/>
      <bottom/>
      <diagonal/>
    </border>
    <border>
      <left style="thin">
        <color indexed="63"/>
      </left>
      <right style="medium">
        <color indexed="63"/>
      </right>
      <top style="medium">
        <color indexed="63"/>
      </top>
      <bottom style="medium">
        <color indexed="63"/>
      </bottom>
      <diagonal/>
    </border>
    <border>
      <left/>
      <right style="medium">
        <color indexed="63"/>
      </right>
      <top/>
      <bottom/>
      <diagonal/>
    </border>
    <border>
      <left style="thin">
        <color indexed="63"/>
      </left>
      <right style="medium">
        <color indexed="63"/>
      </right>
      <top style="medium">
        <color indexed="63"/>
      </top>
      <bottom style="thin">
        <color indexed="63"/>
      </bottom>
      <diagonal/>
    </border>
    <border>
      <left/>
      <right/>
      <top style="thin">
        <color indexed="63"/>
      </top>
      <bottom/>
      <diagonal/>
    </border>
    <border>
      <left style="medium">
        <color indexed="63"/>
      </left>
      <right/>
      <top style="medium">
        <color indexed="63"/>
      </top>
      <bottom style="medium">
        <color indexed="63"/>
      </bottom>
      <diagonal/>
    </border>
    <border>
      <left/>
      <right/>
      <top style="thin">
        <color indexed="63"/>
      </top>
      <bottom style="thin">
        <color indexed="63"/>
      </bottom>
      <diagonal/>
    </border>
    <border>
      <left style="thin">
        <color indexed="63"/>
      </left>
      <right style="thin">
        <color indexed="63"/>
      </right>
      <top/>
      <bottom style="thin">
        <color indexed="64"/>
      </bottom>
      <diagonal/>
    </border>
    <border>
      <left style="thin">
        <color indexed="63"/>
      </left>
      <right style="thin">
        <color indexed="63"/>
      </right>
      <top/>
      <bottom style="medium">
        <color indexed="63"/>
      </bottom>
      <diagonal/>
    </border>
  </borders>
  <cellStyleXfs count="24">
    <xf numFmtId="0" fontId="0" fillId="0" borderId="0"/>
    <xf numFmtId="0" fontId="1" fillId="7" borderId="0" applyNumberFormat="0" applyBorder="0" applyAlignment="0" applyProtection="0"/>
    <xf numFmtId="0" fontId="1" fillId="8" borderId="0" applyNumberFormat="0" applyBorder="0" applyAlignment="0" applyProtection="0"/>
    <xf numFmtId="0" fontId="1" fillId="9"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10" borderId="0" applyNumberFormat="0" applyBorder="0" applyAlignment="0" applyProtection="0"/>
    <xf numFmtId="0" fontId="2" fillId="4" borderId="1" applyNumberFormat="0" applyAlignment="0" applyProtection="0"/>
    <xf numFmtId="0" fontId="3" fillId="11" borderId="2" applyNumberFormat="0" applyAlignment="0" applyProtection="0"/>
    <xf numFmtId="0" fontId="4" fillId="11" borderId="1" applyNumberFormat="0" applyAlignment="0" applyProtection="0"/>
    <xf numFmtId="0" fontId="5" fillId="0" borderId="3" applyNumberFormat="0" applyFill="0" applyAlignment="0" applyProtection="0"/>
    <xf numFmtId="0" fontId="6" fillId="0" borderId="4" applyNumberFormat="0" applyFill="0" applyAlignment="0" applyProtection="0"/>
    <xf numFmtId="0" fontId="7" fillId="0" borderId="5" applyNumberFormat="0" applyFill="0" applyAlignment="0" applyProtection="0"/>
    <xf numFmtId="0" fontId="7" fillId="0" borderId="0" applyNumberFormat="0" applyFill="0" applyBorder="0" applyAlignment="0" applyProtection="0"/>
    <xf numFmtId="0" fontId="8" fillId="0" borderId="6" applyNumberFormat="0" applyFill="0" applyAlignment="0" applyProtection="0"/>
    <xf numFmtId="0" fontId="9" fillId="12" borderId="7" applyNumberFormat="0" applyAlignment="0" applyProtection="0"/>
    <xf numFmtId="0" fontId="10" fillId="0" borderId="0" applyNumberFormat="0" applyFill="0" applyBorder="0" applyAlignment="0" applyProtection="0"/>
    <xf numFmtId="0" fontId="11" fillId="13" borderId="0" applyNumberFormat="0" applyBorder="0" applyAlignment="0" applyProtection="0"/>
    <xf numFmtId="0" fontId="12" fillId="2" borderId="0" applyNumberFormat="0" applyBorder="0" applyAlignment="0" applyProtection="0"/>
    <xf numFmtId="0" fontId="13" fillId="0" borderId="0" applyNumberFormat="0" applyFill="0" applyBorder="0" applyAlignment="0" applyProtection="0"/>
    <xf numFmtId="0" fontId="39" fillId="14" borderId="8" applyNumberFormat="0" applyAlignment="0" applyProtection="0"/>
    <xf numFmtId="0" fontId="14" fillId="0" borderId="9" applyNumberFormat="0" applyFill="0" applyAlignment="0" applyProtection="0"/>
    <xf numFmtId="0" fontId="15" fillId="0" borderId="0" applyNumberFormat="0" applyFill="0" applyBorder="0" applyAlignment="0" applyProtection="0"/>
    <xf numFmtId="0" fontId="16" fillId="3" borderId="0" applyNumberFormat="0" applyBorder="0" applyAlignment="0" applyProtection="0"/>
  </cellStyleXfs>
  <cellXfs count="273">
    <xf numFmtId="0" fontId="0" fillId="0" borderId="0" xfId="0"/>
    <xf numFmtId="0" fontId="17" fillId="0" borderId="0" xfId="0" applyFont="1"/>
    <xf numFmtId="0" fontId="18" fillId="0" borderId="0" xfId="0" applyFont="1"/>
    <xf numFmtId="0" fontId="20" fillId="0" borderId="0" xfId="0" applyFont="1"/>
    <xf numFmtId="0" fontId="21" fillId="0" borderId="10" xfId="0" applyFont="1" applyBorder="1" applyAlignment="1">
      <alignment horizontal="center" vertical="center" wrapText="1"/>
    </xf>
    <xf numFmtId="0" fontId="21" fillId="0" borderId="10" xfId="0" applyNumberFormat="1" applyFont="1" applyFill="1" applyBorder="1" applyAlignment="1" applyProtection="1">
      <alignment horizontal="center" vertical="center" wrapText="1"/>
    </xf>
    <xf numFmtId="0" fontId="22" fillId="0" borderId="10" xfId="0" applyFont="1" applyBorder="1" applyAlignment="1">
      <alignment horizontal="center" vertical="center" wrapText="1"/>
    </xf>
    <xf numFmtId="0" fontId="22" fillId="0" borderId="11" xfId="0" applyFont="1" applyBorder="1" applyAlignment="1">
      <alignment horizontal="center" vertical="center" wrapText="1"/>
    </xf>
    <xf numFmtId="0" fontId="19" fillId="0" borderId="0" xfId="0" applyFont="1" applyFill="1"/>
    <xf numFmtId="49" fontId="21" fillId="0" borderId="12" xfId="0" applyNumberFormat="1" applyFont="1" applyFill="1" applyBorder="1" applyAlignment="1" applyProtection="1">
      <alignment horizontal="center" vertical="center" wrapText="1"/>
      <protection locked="0"/>
    </xf>
    <xf numFmtId="49" fontId="21" fillId="0" borderId="13" xfId="0" applyNumberFormat="1" applyFont="1" applyFill="1" applyBorder="1" applyAlignment="1" applyProtection="1">
      <alignment horizontal="center" vertical="center" wrapText="1"/>
      <protection locked="0"/>
    </xf>
    <xf numFmtId="0" fontId="18" fillId="0" borderId="2" xfId="0" applyFont="1" applyFill="1" applyBorder="1" applyAlignment="1">
      <alignment horizontal="center" vertical="center"/>
    </xf>
    <xf numFmtId="49" fontId="21" fillId="0" borderId="12" xfId="0" applyNumberFormat="1" applyFont="1" applyFill="1" applyBorder="1" applyAlignment="1" applyProtection="1">
      <alignment horizontal="center" vertical="center"/>
      <protection locked="0"/>
    </xf>
    <xf numFmtId="49" fontId="18" fillId="0" borderId="14" xfId="0" applyNumberFormat="1" applyFont="1" applyFill="1" applyBorder="1" applyAlignment="1" applyProtection="1">
      <alignment horizontal="center" vertical="center"/>
      <protection locked="0"/>
    </xf>
    <xf numFmtId="0" fontId="23" fillId="0" borderId="0" xfId="0" applyFont="1"/>
    <xf numFmtId="0" fontId="21" fillId="0" borderId="15" xfId="0" applyFont="1" applyFill="1" applyBorder="1" applyAlignment="1" applyProtection="1">
      <alignment horizontal="center" vertical="top"/>
      <protection locked="0"/>
    </xf>
    <xf numFmtId="0" fontId="21" fillId="0" borderId="16" xfId="0" applyFont="1" applyFill="1" applyBorder="1" applyAlignment="1" applyProtection="1">
      <alignment vertical="top" wrapText="1"/>
      <protection locked="0"/>
    </xf>
    <xf numFmtId="0" fontId="18" fillId="0" borderId="17" xfId="0" applyFont="1" applyFill="1" applyBorder="1"/>
    <xf numFmtId="1" fontId="21" fillId="0" borderId="18" xfId="0" applyNumberFormat="1" applyFont="1" applyFill="1" applyBorder="1" applyAlignment="1">
      <alignment horizontal="center" vertical="center"/>
    </xf>
    <xf numFmtId="49" fontId="25" fillId="0" borderId="19" xfId="0" applyNumberFormat="1" applyFont="1" applyFill="1" applyBorder="1" applyAlignment="1" applyProtection="1">
      <alignment horizontal="center" vertical="center" wrapText="1"/>
      <protection locked="0"/>
    </xf>
    <xf numFmtId="0" fontId="25" fillId="0" borderId="2" xfId="0" applyFont="1" applyFill="1" applyBorder="1" applyAlignment="1">
      <alignment horizontal="center" vertical="center" wrapText="1"/>
    </xf>
    <xf numFmtId="0" fontId="25" fillId="0" borderId="20" xfId="0" applyFont="1" applyFill="1" applyBorder="1" applyAlignment="1">
      <alignment horizontal="center" vertical="center" wrapText="1"/>
    </xf>
    <xf numFmtId="49" fontId="25" fillId="0" borderId="21" xfId="0" applyNumberFormat="1" applyFont="1" applyFill="1" applyBorder="1" applyAlignment="1" applyProtection="1">
      <alignment horizontal="center" vertical="center" wrapText="1"/>
      <protection locked="0"/>
    </xf>
    <xf numFmtId="0" fontId="25" fillId="0" borderId="22" xfId="0" applyFont="1" applyFill="1" applyBorder="1" applyAlignment="1">
      <alignment horizontal="center" vertical="center" wrapText="1"/>
    </xf>
    <xf numFmtId="49" fontId="25" fillId="0" borderId="23" xfId="0" applyNumberFormat="1" applyFont="1" applyFill="1" applyBorder="1" applyAlignment="1" applyProtection="1">
      <alignment horizontal="center" vertical="center" wrapText="1"/>
      <protection locked="0"/>
    </xf>
    <xf numFmtId="0" fontId="25" fillId="0" borderId="23" xfId="0" applyFont="1" applyFill="1" applyBorder="1" applyAlignment="1">
      <alignment horizontal="center" vertical="center" wrapText="1"/>
    </xf>
    <xf numFmtId="0" fontId="17" fillId="15" borderId="0" xfId="0" applyFont="1" applyFill="1"/>
    <xf numFmtId="0" fontId="17" fillId="16" borderId="0" xfId="0" applyFont="1" applyFill="1"/>
    <xf numFmtId="49" fontId="18" fillId="16" borderId="0" xfId="0" applyNumberFormat="1" applyFont="1" applyFill="1" applyBorder="1" applyAlignment="1" applyProtection="1">
      <alignment horizontal="center" vertical="center" wrapText="1"/>
      <protection locked="0"/>
    </xf>
    <xf numFmtId="0" fontId="18" fillId="16" borderId="0" xfId="0" applyFont="1" applyFill="1" applyBorder="1" applyAlignment="1">
      <alignment wrapText="1"/>
    </xf>
    <xf numFmtId="0" fontId="24" fillId="16" borderId="0" xfId="0" applyFont="1" applyFill="1" applyBorder="1" applyAlignment="1" applyProtection="1">
      <alignment vertical="top" wrapText="1"/>
      <protection locked="0"/>
    </xf>
    <xf numFmtId="0" fontId="18" fillId="16" borderId="0" xfId="0" applyFont="1" applyFill="1" applyBorder="1" applyAlignment="1">
      <alignment horizontal="center"/>
    </xf>
    <xf numFmtId="0" fontId="20" fillId="16" borderId="0" xfId="0" applyFont="1" applyFill="1"/>
    <xf numFmtId="0" fontId="17" fillId="17" borderId="0" xfId="0" applyFont="1" applyFill="1"/>
    <xf numFmtId="0" fontId="23" fillId="16" borderId="0" xfId="0" applyFont="1" applyFill="1"/>
    <xf numFmtId="0" fontId="17" fillId="18" borderId="0" xfId="0" applyFont="1" applyFill="1"/>
    <xf numFmtId="49" fontId="18" fillId="0" borderId="14" xfId="0" applyNumberFormat="1" applyFont="1" applyFill="1" applyBorder="1" applyAlignment="1" applyProtection="1">
      <alignment horizontal="center" vertical="center" wrapText="1"/>
      <protection locked="0"/>
    </xf>
    <xf numFmtId="49" fontId="18" fillId="0" borderId="19" xfId="0" applyNumberFormat="1" applyFont="1" applyFill="1" applyBorder="1" applyAlignment="1" applyProtection="1">
      <alignment horizontal="center" vertical="center" wrapText="1"/>
      <protection locked="0"/>
    </xf>
    <xf numFmtId="0" fontId="18" fillId="0" borderId="2" xfId="0" applyFont="1" applyFill="1" applyBorder="1" applyAlignment="1">
      <alignment vertical="center" wrapText="1"/>
    </xf>
    <xf numFmtId="49" fontId="18" fillId="0" borderId="21" xfId="0" applyNumberFormat="1" applyFont="1" applyFill="1" applyBorder="1" applyAlignment="1" applyProtection="1">
      <alignment horizontal="center" vertical="center" wrapText="1"/>
      <protection locked="0"/>
    </xf>
    <xf numFmtId="49" fontId="25" fillId="0" borderId="2" xfId="0" applyNumberFormat="1" applyFont="1" applyFill="1" applyBorder="1" applyAlignment="1" applyProtection="1">
      <alignment horizontal="center" vertical="center" wrapText="1"/>
      <protection locked="0"/>
    </xf>
    <xf numFmtId="49" fontId="18" fillId="0" borderId="24" xfId="0" applyNumberFormat="1" applyFont="1" applyFill="1" applyBorder="1" applyAlignment="1" applyProtection="1">
      <alignment horizontal="center" vertical="center" wrapText="1"/>
      <protection locked="0"/>
    </xf>
    <xf numFmtId="0" fontId="17" fillId="0" borderId="0" xfId="0" applyFont="1" applyFill="1" applyBorder="1"/>
    <xf numFmtId="49" fontId="18" fillId="0" borderId="25" xfId="0" applyNumberFormat="1" applyFont="1" applyFill="1" applyBorder="1" applyAlignment="1" applyProtection="1">
      <alignment horizontal="center" vertical="center" wrapText="1"/>
      <protection locked="0"/>
    </xf>
    <xf numFmtId="0" fontId="18" fillId="0" borderId="24" xfId="0" applyFont="1" applyFill="1" applyBorder="1" applyAlignment="1">
      <alignment horizontal="center" vertical="center"/>
    </xf>
    <xf numFmtId="0" fontId="25" fillId="0" borderId="2" xfId="0" applyFont="1" applyFill="1" applyBorder="1" applyAlignment="1">
      <alignment horizontal="center" vertical="center"/>
    </xf>
    <xf numFmtId="49" fontId="18" fillId="0" borderId="21" xfId="0" applyNumberFormat="1" applyFont="1" applyFill="1" applyBorder="1" applyAlignment="1" applyProtection="1">
      <alignment horizontal="center" vertical="center"/>
      <protection locked="0"/>
    </xf>
    <xf numFmtId="49" fontId="21" fillId="0" borderId="26" xfId="0" applyNumberFormat="1" applyFont="1" applyFill="1" applyBorder="1" applyAlignment="1" applyProtection="1">
      <alignment horizontal="center" vertical="center" wrapText="1"/>
      <protection locked="0"/>
    </xf>
    <xf numFmtId="49" fontId="18" fillId="0" borderId="27" xfId="0" applyNumberFormat="1" applyFont="1" applyFill="1" applyBorder="1" applyAlignment="1" applyProtection="1">
      <alignment horizontal="center" vertical="center" wrapText="1"/>
      <protection locked="0"/>
    </xf>
    <xf numFmtId="49" fontId="18" fillId="0" borderId="0" xfId="0" applyNumberFormat="1" applyFont="1" applyFill="1" applyBorder="1" applyAlignment="1" applyProtection="1">
      <alignment horizontal="center" vertical="center" wrapText="1"/>
      <protection locked="0"/>
    </xf>
    <xf numFmtId="49" fontId="18" fillId="0" borderId="28" xfId="0" applyNumberFormat="1" applyFont="1" applyFill="1" applyBorder="1" applyAlignment="1" applyProtection="1">
      <alignment horizontal="center" vertical="center" wrapText="1"/>
      <protection locked="0"/>
    </xf>
    <xf numFmtId="49" fontId="21" fillId="0" borderId="29" xfId="0" applyNumberFormat="1" applyFont="1" applyFill="1" applyBorder="1" applyAlignment="1" applyProtection="1">
      <alignment horizontal="center" vertical="center" wrapText="1"/>
      <protection locked="0"/>
    </xf>
    <xf numFmtId="49" fontId="21" fillId="0" borderId="30" xfId="0" applyNumberFormat="1" applyFont="1" applyFill="1" applyBorder="1" applyAlignment="1" applyProtection="1">
      <alignment horizontal="center" vertical="center"/>
      <protection locked="0"/>
    </xf>
    <xf numFmtId="49" fontId="21" fillId="0" borderId="31" xfId="0" applyNumberFormat="1" applyFont="1" applyFill="1" applyBorder="1" applyAlignment="1" applyProtection="1">
      <alignment horizontal="center" vertical="center"/>
      <protection locked="0"/>
    </xf>
    <xf numFmtId="0" fontId="21" fillId="0" borderId="32" xfId="0" applyFont="1" applyFill="1" applyBorder="1" applyAlignment="1">
      <alignment horizontal="center" vertical="center"/>
    </xf>
    <xf numFmtId="49" fontId="18" fillId="0" borderId="33" xfId="0" applyNumberFormat="1" applyFont="1" applyFill="1" applyBorder="1" applyAlignment="1" applyProtection="1">
      <alignment horizontal="center" vertical="center" wrapText="1"/>
      <protection locked="0"/>
    </xf>
    <xf numFmtId="49" fontId="18" fillId="0" borderId="34" xfId="0" applyNumberFormat="1" applyFont="1" applyFill="1" applyBorder="1" applyAlignment="1" applyProtection="1">
      <alignment horizontal="center" vertical="center" wrapText="1"/>
      <protection locked="0"/>
    </xf>
    <xf numFmtId="0" fontId="25" fillId="0" borderId="35" xfId="0" applyFont="1" applyFill="1" applyBorder="1" applyAlignment="1">
      <alignment horizontal="center" vertical="center" wrapText="1"/>
    </xf>
    <xf numFmtId="0" fontId="21" fillId="0" borderId="36" xfId="0" applyFont="1" applyFill="1" applyBorder="1" applyAlignment="1" applyProtection="1">
      <alignment horizontal="center" vertical="top"/>
      <protection locked="0"/>
    </xf>
    <xf numFmtId="49" fontId="27" fillId="0" borderId="19" xfId="0" applyNumberFormat="1" applyFont="1" applyFill="1" applyBorder="1" applyAlignment="1" applyProtection="1">
      <alignment horizontal="center" vertical="center" wrapText="1"/>
      <protection locked="0"/>
    </xf>
    <xf numFmtId="0" fontId="27" fillId="0" borderId="2" xfId="0" applyFont="1" applyFill="1" applyBorder="1" applyAlignment="1">
      <alignment horizontal="center" vertical="center" wrapText="1"/>
    </xf>
    <xf numFmtId="49" fontId="21" fillId="0" borderId="14" xfId="0" applyNumberFormat="1" applyFont="1" applyFill="1" applyBorder="1" applyAlignment="1" applyProtection="1">
      <alignment horizontal="center" vertical="center" wrapText="1"/>
      <protection locked="0"/>
    </xf>
    <xf numFmtId="49" fontId="21" fillId="0" borderId="25" xfId="0" applyNumberFormat="1" applyFont="1" applyFill="1" applyBorder="1" applyAlignment="1" applyProtection="1">
      <alignment horizontal="center" vertical="center" wrapText="1"/>
      <protection locked="0"/>
    </xf>
    <xf numFmtId="0" fontId="29" fillId="0" borderId="2" xfId="0" applyFont="1" applyFill="1" applyBorder="1" applyAlignment="1" applyProtection="1">
      <alignment vertical="center" wrapText="1"/>
      <protection locked="0"/>
    </xf>
    <xf numFmtId="0" fontId="30" fillId="0" borderId="2" xfId="0" applyFont="1" applyFill="1" applyBorder="1" applyAlignment="1" applyProtection="1">
      <alignment vertical="center" wrapText="1"/>
      <protection locked="0"/>
    </xf>
    <xf numFmtId="0" fontId="20" fillId="0" borderId="2" xfId="0" applyFont="1" applyFill="1" applyBorder="1" applyAlignment="1">
      <alignment vertical="top" wrapText="1"/>
    </xf>
    <xf numFmtId="0" fontId="31" fillId="0" borderId="2" xfId="0" applyFont="1" applyFill="1" applyBorder="1" applyAlignment="1" applyProtection="1">
      <alignment vertical="center" wrapText="1"/>
      <protection locked="0"/>
    </xf>
    <xf numFmtId="0" fontId="20" fillId="0" borderId="2" xfId="0" applyFont="1" applyFill="1" applyBorder="1" applyAlignment="1">
      <alignment vertical="center" wrapText="1"/>
    </xf>
    <xf numFmtId="0" fontId="31" fillId="0" borderId="19" xfId="0" applyFont="1" applyFill="1" applyBorder="1" applyAlignment="1" applyProtection="1">
      <alignment vertical="top" wrapText="1"/>
      <protection locked="0"/>
    </xf>
    <xf numFmtId="0" fontId="31" fillId="0" borderId="2" xfId="0" applyFont="1" applyFill="1" applyBorder="1" applyAlignment="1" applyProtection="1">
      <alignment vertical="top" wrapText="1"/>
      <protection locked="0"/>
    </xf>
    <xf numFmtId="0" fontId="20" fillId="0" borderId="2" xfId="0" applyFont="1" applyFill="1" applyBorder="1" applyAlignment="1">
      <alignment wrapText="1"/>
    </xf>
    <xf numFmtId="0" fontId="20" fillId="0" borderId="24" xfId="0" applyFont="1" applyFill="1" applyBorder="1" applyAlignment="1">
      <alignment horizontal="left" vertical="center" wrapText="1"/>
    </xf>
    <xf numFmtId="0" fontId="31" fillId="0" borderId="24" xfId="0" applyFont="1" applyFill="1" applyBorder="1" applyAlignment="1" applyProtection="1">
      <alignment vertical="top" wrapText="1"/>
      <protection locked="0"/>
    </xf>
    <xf numFmtId="0" fontId="20" fillId="0" borderId="24" xfId="0" applyFont="1" applyFill="1" applyBorder="1"/>
    <xf numFmtId="0" fontId="20" fillId="0" borderId="2" xfId="0" applyFont="1" applyFill="1" applyBorder="1" applyAlignment="1">
      <alignment horizontal="left" wrapText="1"/>
    </xf>
    <xf numFmtId="0" fontId="29" fillId="0" borderId="19" xfId="0" applyFont="1" applyFill="1" applyBorder="1" applyAlignment="1" applyProtection="1">
      <alignment vertical="top" wrapText="1"/>
      <protection locked="0"/>
    </xf>
    <xf numFmtId="0" fontId="33" fillId="0" borderId="2" xfId="0" applyFont="1" applyFill="1" applyBorder="1" applyAlignment="1" applyProtection="1">
      <alignment vertical="center" wrapText="1"/>
      <protection locked="0"/>
    </xf>
    <xf numFmtId="0" fontId="28" fillId="0" borderId="2" xfId="0" applyFont="1" applyFill="1" applyBorder="1" applyAlignment="1">
      <alignment wrapText="1"/>
    </xf>
    <xf numFmtId="0" fontId="28" fillId="0" borderId="23" xfId="0" applyFont="1" applyFill="1" applyBorder="1" applyAlignment="1">
      <alignment vertical="center" wrapText="1"/>
    </xf>
    <xf numFmtId="0" fontId="28" fillId="0" borderId="2" xfId="0" applyFont="1" applyFill="1" applyBorder="1" applyAlignment="1">
      <alignment vertical="center" wrapText="1"/>
    </xf>
    <xf numFmtId="0" fontId="29" fillId="0" borderId="24" xfId="0" applyFont="1" applyFill="1" applyBorder="1" applyAlignment="1" applyProtection="1">
      <alignment vertical="top" wrapText="1"/>
      <protection locked="0"/>
    </xf>
    <xf numFmtId="0" fontId="20" fillId="0" borderId="23" xfId="0" applyFont="1" applyFill="1" applyBorder="1" applyAlignment="1">
      <alignment vertical="center" wrapText="1"/>
    </xf>
    <xf numFmtId="0" fontId="31" fillId="0" borderId="25" xfId="0" applyFont="1" applyFill="1" applyBorder="1" applyAlignment="1" applyProtection="1">
      <alignment vertical="top" wrapText="1"/>
      <protection locked="0"/>
    </xf>
    <xf numFmtId="0" fontId="20" fillId="0" borderId="37" xfId="0" applyFont="1" applyFill="1" applyBorder="1" applyAlignment="1">
      <alignment vertical="top" wrapText="1"/>
    </xf>
    <xf numFmtId="0" fontId="20" fillId="0" borderId="2" xfId="0" applyFont="1" applyFill="1" applyBorder="1" applyAlignment="1">
      <alignment horizontal="center" vertical="center" wrapText="1"/>
    </xf>
    <xf numFmtId="0" fontId="20" fillId="0" borderId="24" xfId="0" applyFont="1" applyFill="1" applyBorder="1" applyAlignment="1" applyProtection="1">
      <alignment vertical="top" wrapText="1"/>
      <protection locked="0"/>
    </xf>
    <xf numFmtId="0" fontId="29" fillId="0" borderId="2" xfId="0" applyFont="1" applyFill="1" applyBorder="1" applyAlignment="1" applyProtection="1">
      <alignment vertical="top" wrapText="1"/>
      <protection locked="0"/>
    </xf>
    <xf numFmtId="0" fontId="20" fillId="0" borderId="19" xfId="0" applyFont="1" applyFill="1" applyBorder="1" applyAlignment="1">
      <alignment vertical="center" wrapText="1"/>
    </xf>
    <xf numFmtId="0" fontId="19" fillId="0" borderId="29" xfId="0" applyFont="1" applyFill="1" applyBorder="1" applyAlignment="1">
      <alignment horizontal="left" vertical="center" wrapText="1"/>
    </xf>
    <xf numFmtId="0" fontId="30" fillId="0" borderId="29" xfId="0" applyFont="1" applyFill="1" applyBorder="1" applyAlignment="1" applyProtection="1">
      <alignment vertical="top" wrapText="1"/>
      <protection locked="0"/>
    </xf>
    <xf numFmtId="0" fontId="20" fillId="0" borderId="27" xfId="0" applyFont="1" applyFill="1" applyBorder="1" applyAlignment="1">
      <alignment horizontal="left" vertical="center" wrapText="1"/>
    </xf>
    <xf numFmtId="0" fontId="31" fillId="0" borderId="27" xfId="0" applyFont="1" applyFill="1" applyBorder="1" applyAlignment="1" applyProtection="1">
      <alignment vertical="top" wrapText="1"/>
      <protection locked="0"/>
    </xf>
    <xf numFmtId="0" fontId="20" fillId="0" borderId="28" xfId="0" applyFont="1" applyFill="1" applyBorder="1" applyAlignment="1">
      <alignment horizontal="left" vertical="center" wrapText="1"/>
    </xf>
    <xf numFmtId="0" fontId="29" fillId="0" borderId="28" xfId="0" applyFont="1" applyFill="1" applyBorder="1" applyAlignment="1" applyProtection="1">
      <alignment vertical="top" wrapText="1"/>
      <protection locked="0"/>
    </xf>
    <xf numFmtId="0" fontId="29" fillId="0" borderId="22" xfId="0" applyFont="1" applyFill="1" applyBorder="1" applyAlignment="1" applyProtection="1">
      <alignment vertical="top" wrapText="1"/>
      <protection locked="0"/>
    </xf>
    <xf numFmtId="0" fontId="19" fillId="0" borderId="13" xfId="0" applyFont="1" applyFill="1" applyBorder="1" applyAlignment="1" applyProtection="1">
      <alignment vertical="top" wrapText="1"/>
      <protection locked="0"/>
    </xf>
    <xf numFmtId="0" fontId="30" fillId="0" borderId="18" xfId="0" applyFont="1" applyFill="1" applyBorder="1"/>
    <xf numFmtId="0" fontId="19" fillId="0" borderId="18" xfId="0" applyFont="1" applyFill="1" applyBorder="1" applyAlignment="1" applyProtection="1">
      <alignment vertical="top" wrapText="1"/>
      <protection locked="0"/>
    </xf>
    <xf numFmtId="0" fontId="20" fillId="0" borderId="23" xfId="0" applyFont="1" applyFill="1" applyBorder="1" applyAlignment="1">
      <alignment vertical="top" wrapText="1"/>
    </xf>
    <xf numFmtId="0" fontId="20" fillId="0" borderId="0" xfId="0" applyFont="1" applyFill="1" applyBorder="1"/>
    <xf numFmtId="0" fontId="20" fillId="0" borderId="24" xfId="0" applyFont="1" applyFill="1" applyBorder="1" applyAlignment="1">
      <alignment vertical="center" wrapText="1"/>
    </xf>
    <xf numFmtId="0" fontId="20" fillId="0" borderId="25" xfId="0" applyFont="1" applyFill="1" applyBorder="1" applyAlignment="1">
      <alignment vertical="center" wrapText="1"/>
    </xf>
    <xf numFmtId="0" fontId="20" fillId="0" borderId="22" xfId="0" applyFont="1" applyFill="1" applyBorder="1" applyAlignment="1">
      <alignment vertical="center" wrapText="1"/>
    </xf>
    <xf numFmtId="0" fontId="31" fillId="0" borderId="21" xfId="0" applyFont="1" applyFill="1" applyBorder="1" applyAlignment="1" applyProtection="1">
      <alignment vertical="top" wrapText="1"/>
      <protection locked="0"/>
    </xf>
    <xf numFmtId="0" fontId="30" fillId="0" borderId="12" xfId="0" applyFont="1" applyFill="1" applyBorder="1" applyAlignment="1">
      <alignment horizontal="center" vertical="center" wrapText="1"/>
    </xf>
    <xf numFmtId="0" fontId="20" fillId="0" borderId="23" xfId="0" applyFont="1" applyFill="1" applyBorder="1" applyAlignment="1">
      <alignment wrapText="1"/>
    </xf>
    <xf numFmtId="0" fontId="31" fillId="0" borderId="23" xfId="0" applyFont="1" applyFill="1" applyBorder="1" applyAlignment="1" applyProtection="1">
      <alignment vertical="top" wrapText="1"/>
      <protection locked="0"/>
    </xf>
    <xf numFmtId="0" fontId="31" fillId="0" borderId="2" xfId="0" applyFont="1" applyFill="1" applyBorder="1" applyAlignment="1">
      <alignment vertical="top" wrapText="1"/>
    </xf>
    <xf numFmtId="0" fontId="31" fillId="0" borderId="24" xfId="0" applyFont="1" applyFill="1" applyBorder="1" applyAlignment="1">
      <alignment vertical="top" wrapText="1"/>
    </xf>
    <xf numFmtId="0" fontId="34" fillId="0" borderId="2" xfId="0" applyFont="1" applyFill="1" applyBorder="1" applyAlignment="1" applyProtection="1">
      <alignment vertical="center" wrapText="1"/>
      <protection locked="0"/>
    </xf>
    <xf numFmtId="0" fontId="20" fillId="0" borderId="24" xfId="0" applyFont="1" applyFill="1" applyBorder="1" applyAlignment="1" applyProtection="1">
      <alignment horizontal="left" vertical="top" wrapText="1"/>
      <protection locked="0"/>
    </xf>
    <xf numFmtId="0" fontId="31" fillId="0" borderId="23" xfId="0" applyFont="1" applyFill="1" applyBorder="1" applyAlignment="1" applyProtection="1">
      <alignment vertical="center" wrapText="1"/>
      <protection locked="0"/>
    </xf>
    <xf numFmtId="0" fontId="31" fillId="0" borderId="38" xfId="0" applyFont="1" applyFill="1" applyBorder="1" applyAlignment="1" applyProtection="1">
      <alignment vertical="center" wrapText="1"/>
      <protection locked="0"/>
    </xf>
    <xf numFmtId="0" fontId="31" fillId="0" borderId="39" xfId="0" applyFont="1" applyFill="1" applyBorder="1" applyAlignment="1" applyProtection="1">
      <alignment vertical="center" wrapText="1"/>
      <protection locked="0"/>
    </xf>
    <xf numFmtId="0" fontId="31" fillId="0" borderId="2" xfId="0" applyFont="1" applyFill="1" applyBorder="1" applyAlignment="1">
      <alignment horizontal="left" wrapText="1"/>
    </xf>
    <xf numFmtId="0" fontId="29" fillId="0" borderId="2" xfId="0" applyFont="1" applyFill="1" applyBorder="1" applyAlignment="1">
      <alignment horizontal="left" wrapText="1"/>
    </xf>
    <xf numFmtId="0" fontId="19" fillId="0" borderId="18" xfId="0" applyFont="1" applyFill="1" applyBorder="1" applyAlignment="1">
      <alignment vertical="center" wrapText="1"/>
    </xf>
    <xf numFmtId="0" fontId="20" fillId="0" borderId="23" xfId="0" applyFont="1" applyFill="1" applyBorder="1" applyAlignment="1">
      <alignment horizontal="left" vertical="center" wrapText="1"/>
    </xf>
    <xf numFmtId="0" fontId="31" fillId="0" borderId="22" xfId="0" applyFont="1" applyFill="1" applyBorder="1" applyAlignment="1" applyProtection="1">
      <alignment horizontal="left" vertical="top" wrapText="1"/>
      <protection locked="0"/>
    </xf>
    <xf numFmtId="0" fontId="31" fillId="0" borderId="22" xfId="0" applyFont="1" applyFill="1" applyBorder="1" applyAlignment="1" applyProtection="1">
      <alignment vertical="center" wrapText="1"/>
      <protection locked="0"/>
    </xf>
    <xf numFmtId="0" fontId="19" fillId="0" borderId="32" xfId="0" applyFont="1" applyFill="1" applyBorder="1" applyAlignment="1" applyProtection="1">
      <alignment vertical="top" wrapText="1"/>
      <protection locked="0"/>
    </xf>
    <xf numFmtId="0" fontId="31" fillId="0" borderId="32" xfId="0" applyFont="1" applyFill="1" applyBorder="1" applyAlignment="1" applyProtection="1">
      <alignment horizontal="left" vertical="top" wrapText="1"/>
      <protection locked="0"/>
    </xf>
    <xf numFmtId="49" fontId="19" fillId="0" borderId="12" xfId="0" applyNumberFormat="1" applyFont="1" applyFill="1" applyBorder="1" applyAlignment="1" applyProtection="1">
      <alignment horizontal="center" vertical="top" wrapText="1"/>
      <protection locked="0"/>
    </xf>
    <xf numFmtId="1" fontId="19" fillId="0" borderId="18" xfId="0" applyNumberFormat="1" applyFont="1" applyFill="1" applyBorder="1" applyAlignment="1">
      <alignment horizontal="center" vertical="center" wrapText="1"/>
    </xf>
    <xf numFmtId="0" fontId="35" fillId="0" borderId="0" xfId="0" applyFont="1"/>
    <xf numFmtId="0" fontId="36" fillId="0" borderId="0" xfId="0" applyFont="1"/>
    <xf numFmtId="0" fontId="21" fillId="0" borderId="40" xfId="0" applyFont="1" applyFill="1" applyBorder="1" applyAlignment="1">
      <alignment horizontal="center" wrapText="1"/>
    </xf>
    <xf numFmtId="49" fontId="17" fillId="0" borderId="0" xfId="0" applyNumberFormat="1" applyFont="1" applyFill="1"/>
    <xf numFmtId="49" fontId="21" fillId="0" borderId="40" xfId="0" applyNumberFormat="1" applyFont="1" applyFill="1" applyBorder="1" applyAlignment="1">
      <alignment horizontal="center" wrapText="1"/>
    </xf>
    <xf numFmtId="49" fontId="19" fillId="0" borderId="17" xfId="0" applyNumberFormat="1" applyFont="1" applyFill="1" applyBorder="1"/>
    <xf numFmtId="49" fontId="17" fillId="0" borderId="15" xfId="0" applyNumberFormat="1" applyFont="1" applyFill="1" applyBorder="1"/>
    <xf numFmtId="49" fontId="20" fillId="0" borderId="0" xfId="0" applyNumberFormat="1" applyFont="1" applyFill="1"/>
    <xf numFmtId="49" fontId="18" fillId="0" borderId="41" xfId="0" applyNumberFormat="1" applyFont="1" applyFill="1" applyBorder="1" applyAlignment="1">
      <alignment vertical="center"/>
    </xf>
    <xf numFmtId="49" fontId="18" fillId="0" borderId="42" xfId="0" applyNumberFormat="1" applyFont="1" applyFill="1" applyBorder="1" applyAlignment="1">
      <alignment vertical="center"/>
    </xf>
    <xf numFmtId="49" fontId="18" fillId="0" borderId="43" xfId="0" applyNumberFormat="1" applyFont="1" applyFill="1" applyBorder="1" applyAlignment="1">
      <alignment vertical="center"/>
    </xf>
    <xf numFmtId="49" fontId="18" fillId="0" borderId="44" xfId="0" applyNumberFormat="1" applyFont="1" applyFill="1" applyBorder="1" applyAlignment="1">
      <alignment vertical="center"/>
    </xf>
    <xf numFmtId="49" fontId="18" fillId="0" borderId="45" xfId="0" applyNumberFormat="1" applyFont="1" applyFill="1" applyBorder="1" applyAlignment="1">
      <alignment vertical="center"/>
    </xf>
    <xf numFmtId="49" fontId="18" fillId="0" borderId="46" xfId="0" applyNumberFormat="1" applyFont="1" applyFill="1" applyBorder="1" applyAlignment="1">
      <alignment vertical="center"/>
    </xf>
    <xf numFmtId="49" fontId="28" fillId="0" borderId="41" xfId="0" applyNumberFormat="1" applyFont="1" applyBorder="1" applyAlignment="1">
      <alignment horizontal="left" vertical="center"/>
    </xf>
    <xf numFmtId="49" fontId="35" fillId="0" borderId="2" xfId="0" applyNumberFormat="1" applyFont="1" applyBorder="1" applyAlignment="1" applyProtection="1">
      <alignment horizontal="center" vertical="center" wrapText="1"/>
      <protection locked="0"/>
    </xf>
    <xf numFmtId="0" fontId="28" fillId="0" borderId="2" xfId="0" applyFont="1" applyBorder="1" applyAlignment="1">
      <alignment vertical="top" wrapText="1"/>
    </xf>
    <xf numFmtId="0" fontId="20" fillId="0" borderId="23" xfId="0" applyFont="1" applyFill="1" applyBorder="1" applyAlignment="1">
      <alignment horizontal="center" vertical="center" wrapText="1"/>
    </xf>
    <xf numFmtId="0" fontId="20" fillId="0" borderId="20" xfId="0" applyFont="1" applyFill="1" applyBorder="1" applyAlignment="1">
      <alignment horizontal="center" vertical="center" wrapText="1"/>
    </xf>
    <xf numFmtId="49" fontId="19" fillId="0" borderId="44" xfId="0" applyNumberFormat="1" applyFont="1" applyFill="1" applyBorder="1"/>
    <xf numFmtId="49" fontId="20" fillId="0" borderId="14" xfId="0" applyNumberFormat="1" applyFont="1" applyFill="1" applyBorder="1" applyAlignment="1" applyProtection="1">
      <alignment horizontal="center" vertical="center" wrapText="1"/>
      <protection locked="0"/>
    </xf>
    <xf numFmtId="49" fontId="20" fillId="0" borderId="2" xfId="0" applyNumberFormat="1" applyFont="1" applyBorder="1" applyAlignment="1" applyProtection="1">
      <alignment horizontal="center" vertical="center" wrapText="1"/>
      <protection locked="0"/>
    </xf>
    <xf numFmtId="0" fontId="28" fillId="0" borderId="2" xfId="0" applyFont="1" applyBorder="1" applyAlignment="1" applyProtection="1">
      <alignment wrapText="1"/>
      <protection locked="0"/>
    </xf>
    <xf numFmtId="49" fontId="24" fillId="0" borderId="41" xfId="0" applyNumberFormat="1" applyFont="1" applyFill="1" applyBorder="1" applyAlignment="1">
      <alignment vertical="center"/>
    </xf>
    <xf numFmtId="49" fontId="37" fillId="0" borderId="19" xfId="0" applyNumberFormat="1" applyFont="1" applyFill="1" applyBorder="1" applyAlignment="1" applyProtection="1">
      <alignment horizontal="center" vertical="center" wrapText="1"/>
      <protection locked="0"/>
    </xf>
    <xf numFmtId="0" fontId="30" fillId="0" borderId="2" xfId="0" applyFont="1" applyFill="1" applyBorder="1" applyAlignment="1">
      <alignment horizontal="left" wrapText="1"/>
    </xf>
    <xf numFmtId="0" fontId="31" fillId="16" borderId="0" xfId="0" applyFont="1" applyFill="1"/>
    <xf numFmtId="0" fontId="38" fillId="16" borderId="0" xfId="0" applyFont="1" applyFill="1"/>
    <xf numFmtId="49" fontId="24" fillId="0" borderId="19" xfId="0" applyNumberFormat="1" applyFont="1" applyFill="1" applyBorder="1" applyAlignment="1" applyProtection="1">
      <alignment horizontal="center" vertical="center" wrapText="1"/>
      <protection locked="0"/>
    </xf>
    <xf numFmtId="0" fontId="29" fillId="0" borderId="24" xfId="0" applyFont="1" applyFill="1" applyBorder="1" applyAlignment="1">
      <alignment wrapText="1"/>
    </xf>
    <xf numFmtId="49" fontId="25" fillId="0" borderId="41" xfId="0" applyNumberFormat="1" applyFont="1" applyBorder="1" applyAlignment="1">
      <alignment horizontal="left" vertical="center"/>
    </xf>
    <xf numFmtId="0" fontId="27" fillId="0" borderId="41" xfId="0" applyFont="1" applyBorder="1" applyAlignment="1">
      <alignment horizontal="left" vertical="center"/>
    </xf>
    <xf numFmtId="0" fontId="25" fillId="0" borderId="41" xfId="0" applyFont="1" applyBorder="1" applyAlignment="1">
      <alignment horizontal="left" vertical="center"/>
    </xf>
    <xf numFmtId="0" fontId="40" fillId="0" borderId="41" xfId="0" applyFont="1" applyBorder="1" applyAlignment="1">
      <alignment horizontal="left" vertical="center"/>
    </xf>
    <xf numFmtId="0" fontId="28" fillId="0" borderId="2" xfId="0" applyFont="1" applyBorder="1" applyAlignment="1">
      <alignment vertical="center" wrapText="1"/>
    </xf>
    <xf numFmtId="49" fontId="18" fillId="0" borderId="41" xfId="0" applyNumberFormat="1" applyFont="1" applyFill="1" applyBorder="1" applyAlignment="1">
      <alignment horizontal="left" vertical="center"/>
    </xf>
    <xf numFmtId="49" fontId="18" fillId="0" borderId="43" xfId="0" applyNumberFormat="1" applyFont="1" applyFill="1" applyBorder="1" applyAlignment="1">
      <alignment horizontal="left" vertical="center"/>
    </xf>
    <xf numFmtId="49" fontId="18" fillId="0" borderId="47" xfId="0" applyNumberFormat="1" applyFont="1" applyFill="1" applyBorder="1" applyAlignment="1">
      <alignment horizontal="left" vertical="center"/>
    </xf>
    <xf numFmtId="49" fontId="21" fillId="0" borderId="17" xfId="0" applyNumberFormat="1" applyFont="1" applyFill="1" applyBorder="1" applyAlignment="1">
      <alignment vertical="center"/>
    </xf>
    <xf numFmtId="0" fontId="29" fillId="0" borderId="2" xfId="0" applyFont="1" applyBorder="1" applyAlignment="1">
      <alignment vertical="center" wrapText="1"/>
    </xf>
    <xf numFmtId="0" fontId="28" fillId="0" borderId="0" xfId="0" applyFont="1"/>
    <xf numFmtId="0" fontId="25" fillId="0" borderId="41" xfId="0" applyFont="1" applyFill="1" applyBorder="1" applyAlignment="1">
      <alignment horizontal="left" vertical="center"/>
    </xf>
    <xf numFmtId="0" fontId="28" fillId="0" borderId="23" xfId="0" applyFont="1" applyFill="1" applyBorder="1" applyAlignment="1">
      <alignment horizontal="center" vertical="center" wrapText="1"/>
    </xf>
    <xf numFmtId="0" fontId="40" fillId="0" borderId="2" xfId="0" applyFont="1" applyFill="1" applyBorder="1" applyAlignment="1">
      <alignment horizontal="center" vertical="center" wrapText="1"/>
    </xf>
    <xf numFmtId="0" fontId="40" fillId="0" borderId="35" xfId="0" applyFont="1" applyFill="1" applyBorder="1" applyAlignment="1">
      <alignment horizontal="center" vertical="center" wrapText="1"/>
    </xf>
    <xf numFmtId="0" fontId="28" fillId="0" borderId="2" xfId="0" applyFont="1" applyFill="1" applyBorder="1" applyAlignment="1">
      <alignment horizontal="center" vertical="center" wrapText="1"/>
    </xf>
    <xf numFmtId="0" fontId="41" fillId="0" borderId="2" xfId="0" applyFont="1" applyFill="1" applyBorder="1" applyAlignment="1">
      <alignment horizontal="center" vertical="center" wrapText="1"/>
    </xf>
    <xf numFmtId="0" fontId="41" fillId="0" borderId="35" xfId="0" applyFont="1" applyFill="1" applyBorder="1" applyAlignment="1">
      <alignment horizontal="center" vertical="center" wrapText="1"/>
    </xf>
    <xf numFmtId="0" fontId="27" fillId="0" borderId="20" xfId="0" applyFont="1" applyFill="1" applyBorder="1" applyAlignment="1">
      <alignment horizontal="center" vertical="center" wrapText="1"/>
    </xf>
    <xf numFmtId="0" fontId="25" fillId="0" borderId="0" xfId="0" applyFont="1" applyFill="1" applyBorder="1" applyAlignment="1">
      <alignment horizontal="center" vertical="center"/>
    </xf>
    <xf numFmtId="0" fontId="25" fillId="0" borderId="48" xfId="0" applyFont="1" applyFill="1" applyBorder="1" applyAlignment="1">
      <alignment horizontal="center" vertical="center" wrapText="1"/>
    </xf>
    <xf numFmtId="0" fontId="27" fillId="0" borderId="29" xfId="0" applyFont="1" applyFill="1" applyBorder="1" applyAlignment="1">
      <alignment horizontal="center" vertical="center" wrapText="1"/>
    </xf>
    <xf numFmtId="0" fontId="25" fillId="0" borderId="27" xfId="0" applyFont="1" applyFill="1" applyBorder="1" applyAlignment="1">
      <alignment horizontal="center" vertical="center" wrapText="1"/>
    </xf>
    <xf numFmtId="0" fontId="25" fillId="0" borderId="28" xfId="0" applyFont="1" applyFill="1" applyBorder="1" applyAlignment="1">
      <alignment horizontal="center" vertical="center" wrapText="1"/>
    </xf>
    <xf numFmtId="0" fontId="27" fillId="0" borderId="18" xfId="0" applyFont="1" applyFill="1" applyBorder="1" applyAlignment="1">
      <alignment horizontal="center" vertical="center"/>
    </xf>
    <xf numFmtId="0" fontId="25" fillId="0" borderId="24" xfId="0" applyFont="1" applyFill="1" applyBorder="1" applyAlignment="1">
      <alignment horizontal="center" vertical="center"/>
    </xf>
    <xf numFmtId="0" fontId="25" fillId="0" borderId="24" xfId="0" applyFont="1" applyFill="1" applyBorder="1" applyAlignment="1">
      <alignment horizontal="center" vertical="center" wrapText="1"/>
    </xf>
    <xf numFmtId="0" fontId="25" fillId="0" borderId="49" xfId="0" applyFont="1" applyFill="1" applyBorder="1" applyAlignment="1">
      <alignment horizontal="center" vertical="center" wrapText="1"/>
    </xf>
    <xf numFmtId="0" fontId="25" fillId="0" borderId="23" xfId="0" applyFont="1" applyFill="1" applyBorder="1" applyAlignment="1">
      <alignment horizontal="center" vertical="center"/>
    </xf>
    <xf numFmtId="0" fontId="25" fillId="0" borderId="33" xfId="0" applyFont="1" applyFill="1" applyBorder="1" applyAlignment="1">
      <alignment horizontal="center" vertical="center"/>
    </xf>
    <xf numFmtId="0" fontId="25" fillId="0" borderId="50" xfId="0" applyFont="1" applyFill="1" applyBorder="1" applyAlignment="1">
      <alignment horizontal="center" vertical="center" wrapText="1"/>
    </xf>
    <xf numFmtId="0" fontId="25" fillId="0" borderId="22" xfId="0" applyFont="1" applyFill="1" applyBorder="1" applyAlignment="1">
      <alignment horizontal="center" vertical="center"/>
    </xf>
    <xf numFmtId="0" fontId="25" fillId="0" borderId="51"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52" xfId="0" applyFont="1" applyFill="1" applyBorder="1" applyAlignment="1">
      <alignment horizontal="center" vertical="center" wrapText="1"/>
    </xf>
    <xf numFmtId="0" fontId="42" fillId="0" borderId="0" xfId="0" applyFont="1" applyFill="1" applyBorder="1"/>
    <xf numFmtId="0" fontId="42" fillId="0" borderId="53" xfId="0" applyFont="1" applyFill="1" applyBorder="1"/>
    <xf numFmtId="0" fontId="25" fillId="0" borderId="54" xfId="0" applyFont="1" applyFill="1" applyBorder="1" applyAlignment="1">
      <alignment horizontal="center" vertical="center" wrapText="1"/>
    </xf>
    <xf numFmtId="0" fontId="25" fillId="0" borderId="52" xfId="0" applyFont="1" applyFill="1" applyBorder="1" applyAlignment="1">
      <alignment horizontal="center" vertical="center" wrapText="1"/>
    </xf>
    <xf numFmtId="1" fontId="25" fillId="0" borderId="22" xfId="0" applyNumberFormat="1" applyFont="1" applyFill="1" applyBorder="1" applyAlignment="1">
      <alignment horizontal="center" vertical="center"/>
    </xf>
    <xf numFmtId="0" fontId="31" fillId="0" borderId="39" xfId="0" applyFont="1" applyFill="1" applyBorder="1" applyAlignment="1">
      <alignment horizontal="left" wrapText="1"/>
    </xf>
    <xf numFmtId="49" fontId="18" fillId="0" borderId="55" xfId="0" applyNumberFormat="1" applyFont="1" applyBorder="1" applyAlignment="1" applyProtection="1">
      <alignment horizontal="center" vertical="center" wrapText="1"/>
      <protection locked="0"/>
    </xf>
    <xf numFmtId="49" fontId="18" fillId="0" borderId="28" xfId="0" applyNumberFormat="1" applyFont="1" applyBorder="1" applyAlignment="1" applyProtection="1">
      <alignment horizontal="center" vertical="center" wrapText="1"/>
      <protection locked="0"/>
    </xf>
    <xf numFmtId="0" fontId="18" fillId="0" borderId="24" xfId="0" applyFont="1" applyBorder="1" applyAlignment="1">
      <alignment horizontal="center" vertical="center"/>
    </xf>
    <xf numFmtId="49" fontId="18" fillId="0" borderId="28" xfId="0" applyNumberFormat="1" applyFont="1" applyFill="1" applyBorder="1" applyAlignment="1" applyProtection="1">
      <alignment horizontal="center" vertical="top" wrapText="1"/>
      <protection locked="0"/>
    </xf>
    <xf numFmtId="0" fontId="31" fillId="0" borderId="39" xfId="0" applyFont="1" applyBorder="1" applyAlignment="1">
      <alignment horizontal="left" wrapText="1"/>
    </xf>
    <xf numFmtId="49" fontId="18" fillId="0" borderId="39" xfId="0" applyNumberFormat="1" applyFont="1" applyFill="1" applyBorder="1" applyAlignment="1" applyProtection="1">
      <alignment horizontal="center" vertical="top" wrapText="1"/>
      <protection locked="0"/>
    </xf>
    <xf numFmtId="0" fontId="25" fillId="0" borderId="24" xfId="0" applyFont="1" applyBorder="1" applyAlignment="1">
      <alignment horizontal="center" vertical="center"/>
    </xf>
    <xf numFmtId="0" fontId="25" fillId="0" borderId="49" xfId="0" applyFont="1" applyBorder="1" applyAlignment="1">
      <alignment horizontal="center" vertical="center" wrapText="1"/>
    </xf>
    <xf numFmtId="0" fontId="20" fillId="0" borderId="22" xfId="0" applyFont="1" applyFill="1" applyBorder="1" applyAlignment="1" applyProtection="1">
      <alignment horizontal="left" vertical="top" wrapText="1"/>
      <protection locked="0"/>
    </xf>
    <xf numFmtId="0" fontId="31" fillId="0" borderId="23" xfId="0" applyFont="1" applyFill="1" applyBorder="1" applyAlignment="1">
      <alignment horizontal="left" wrapText="1"/>
    </xf>
    <xf numFmtId="0" fontId="18" fillId="0" borderId="23" xfId="0" applyFont="1" applyFill="1" applyBorder="1" applyAlignment="1">
      <alignment horizontal="center" vertical="center"/>
    </xf>
    <xf numFmtId="49" fontId="21" fillId="0" borderId="56" xfId="0" applyNumberFormat="1" applyFont="1" applyFill="1" applyBorder="1" applyAlignment="1">
      <alignment vertical="center"/>
    </xf>
    <xf numFmtId="49" fontId="21" fillId="0" borderId="41" xfId="0" applyNumberFormat="1" applyFont="1" applyFill="1" applyBorder="1" applyAlignment="1">
      <alignment vertical="center"/>
    </xf>
    <xf numFmtId="49" fontId="25" fillId="0" borderId="41" xfId="0" applyNumberFormat="1" applyFont="1" applyFill="1" applyBorder="1" applyAlignment="1">
      <alignment vertical="center"/>
    </xf>
    <xf numFmtId="49" fontId="25" fillId="0" borderId="25" xfId="0" applyNumberFormat="1" applyFont="1" applyFill="1" applyBorder="1" applyAlignment="1" applyProtection="1">
      <alignment horizontal="center" vertical="center" wrapText="1"/>
      <protection locked="0"/>
    </xf>
    <xf numFmtId="0" fontId="42" fillId="16" borderId="0" xfId="0" applyFont="1" applyFill="1"/>
    <xf numFmtId="0" fontId="43" fillId="0" borderId="2" xfId="0" applyFont="1" applyFill="1" applyBorder="1" applyAlignment="1" applyProtection="1">
      <alignment vertical="center" wrapText="1"/>
      <protection locked="0"/>
    </xf>
    <xf numFmtId="0" fontId="28" fillId="0" borderId="2" xfId="0" applyFont="1" applyFill="1" applyBorder="1" applyAlignment="1">
      <alignment vertical="top" wrapText="1"/>
    </xf>
    <xf numFmtId="0" fontId="28" fillId="0" borderId="38" xfId="0" applyFont="1" applyBorder="1" applyAlignment="1" applyProtection="1">
      <alignment vertical="center" wrapText="1"/>
      <protection locked="0"/>
    </xf>
    <xf numFmtId="0" fontId="31" fillId="0" borderId="19" xfId="0" applyFont="1" applyFill="1" applyBorder="1" applyAlignment="1" applyProtection="1">
      <alignment vertical="center" wrapText="1"/>
      <protection locked="0"/>
    </xf>
    <xf numFmtId="0" fontId="28" fillId="0" borderId="51" xfId="0" applyFont="1" applyBorder="1" applyAlignment="1">
      <alignment horizontal="left" vertical="top" wrapText="1"/>
    </xf>
    <xf numFmtId="49" fontId="25" fillId="0" borderId="33" xfId="0" applyNumberFormat="1" applyFont="1" applyFill="1" applyBorder="1" applyAlignment="1" applyProtection="1">
      <alignment horizontal="center" vertical="center" wrapText="1"/>
      <protection locked="0"/>
    </xf>
    <xf numFmtId="49" fontId="25" fillId="0" borderId="34" xfId="0" applyNumberFormat="1" applyFont="1" applyFill="1" applyBorder="1" applyAlignment="1" applyProtection="1">
      <alignment horizontal="center" vertical="center" wrapText="1"/>
      <protection locked="0"/>
    </xf>
    <xf numFmtId="0" fontId="28" fillId="0" borderId="0" xfId="0" applyFont="1" applyAlignment="1">
      <alignment wrapText="1"/>
    </xf>
    <xf numFmtId="49" fontId="24" fillId="0" borderId="25" xfId="0" applyNumberFormat="1" applyFont="1" applyFill="1" applyBorder="1" applyAlignment="1" applyProtection="1">
      <alignment horizontal="center" vertical="center" wrapText="1"/>
      <protection locked="0"/>
    </xf>
    <xf numFmtId="0" fontId="31" fillId="0" borderId="24" xfId="0" applyFont="1" applyFill="1" applyBorder="1" applyAlignment="1">
      <alignment wrapText="1"/>
    </xf>
    <xf numFmtId="0" fontId="40" fillId="0" borderId="24" xfId="0" applyFont="1" applyFill="1" applyBorder="1" applyAlignment="1">
      <alignment horizontal="center" vertical="center"/>
    </xf>
    <xf numFmtId="0" fontId="40" fillId="0" borderId="2" xfId="0" applyFont="1" applyFill="1" applyBorder="1" applyAlignment="1">
      <alignment horizontal="center" vertical="center"/>
    </xf>
    <xf numFmtId="0" fontId="25" fillId="0" borderId="43" xfId="0" applyFont="1" applyBorder="1" applyAlignment="1">
      <alignment horizontal="left" vertical="center"/>
    </xf>
    <xf numFmtId="0" fontId="20" fillId="0" borderId="24" xfId="0" applyFont="1" applyFill="1" applyBorder="1" applyAlignment="1">
      <alignment vertical="top" wrapText="1"/>
    </xf>
    <xf numFmtId="49" fontId="18" fillId="0" borderId="28" xfId="0" applyNumberFormat="1" applyFont="1" applyFill="1" applyBorder="1" applyAlignment="1">
      <alignment horizontal="left" vertical="center"/>
    </xf>
    <xf numFmtId="0" fontId="17" fillId="0" borderId="28" xfId="0" applyFont="1" applyFill="1" applyBorder="1"/>
    <xf numFmtId="0" fontId="25" fillId="0" borderId="2" xfId="0" applyFont="1" applyBorder="1" applyAlignment="1">
      <alignment vertical="top" wrapText="1"/>
    </xf>
    <xf numFmtId="0" fontId="20" fillId="0" borderId="28" xfId="0" applyFont="1" applyFill="1" applyBorder="1"/>
    <xf numFmtId="0" fontId="25" fillId="0" borderId="28" xfId="0" applyFont="1" applyFill="1" applyBorder="1" applyAlignment="1">
      <alignment horizontal="center" vertical="center"/>
    </xf>
    <xf numFmtId="49" fontId="24" fillId="0" borderId="44" xfId="0" applyNumberFormat="1" applyFont="1" applyFill="1" applyBorder="1" applyAlignment="1">
      <alignment vertical="center"/>
    </xf>
    <xf numFmtId="49" fontId="24" fillId="0" borderId="14" xfId="0" applyNumberFormat="1" applyFont="1" applyFill="1" applyBorder="1" applyAlignment="1" applyProtection="1">
      <alignment horizontal="center" vertical="center" wrapText="1"/>
      <protection locked="0"/>
    </xf>
    <xf numFmtId="0" fontId="24" fillId="0" borderId="23" xfId="0" applyFont="1" applyFill="1" applyBorder="1" applyAlignment="1">
      <alignment vertical="center" wrapText="1"/>
    </xf>
    <xf numFmtId="0" fontId="40" fillId="0" borderId="23" xfId="0" applyFont="1" applyFill="1" applyBorder="1" applyAlignment="1">
      <alignment horizontal="center" vertical="center"/>
    </xf>
    <xf numFmtId="0" fontId="40" fillId="0" borderId="20" xfId="0" applyFont="1" applyFill="1" applyBorder="1" applyAlignment="1">
      <alignment horizontal="center" vertical="center" wrapText="1"/>
    </xf>
    <xf numFmtId="0" fontId="40" fillId="0" borderId="49" xfId="0" applyFont="1" applyFill="1" applyBorder="1" applyAlignment="1">
      <alignment horizontal="center" vertical="center" wrapText="1"/>
    </xf>
    <xf numFmtId="0" fontId="20" fillId="0" borderId="28" xfId="0" applyFont="1" applyFill="1" applyBorder="1" applyAlignment="1">
      <alignment vertical="center" wrapText="1"/>
    </xf>
    <xf numFmtId="0" fontId="31" fillId="0" borderId="28" xfId="0" applyFont="1" applyFill="1" applyBorder="1" applyAlignment="1" applyProtection="1">
      <alignment vertical="top" wrapText="1"/>
      <protection locked="0"/>
    </xf>
    <xf numFmtId="0" fontId="27" fillId="0" borderId="28" xfId="0" applyFont="1" applyFill="1" applyBorder="1" applyAlignment="1">
      <alignment horizontal="center" vertical="center"/>
    </xf>
    <xf numFmtId="0" fontId="20" fillId="0" borderId="28" xfId="0" applyFont="1" applyFill="1" applyBorder="1" applyAlignment="1">
      <alignment wrapText="1"/>
    </xf>
    <xf numFmtId="0" fontId="25" fillId="0" borderId="42" xfId="0" applyFont="1" applyBorder="1" applyAlignment="1">
      <alignment horizontal="left" vertical="center"/>
    </xf>
    <xf numFmtId="0" fontId="31" fillId="0" borderId="24" xfId="0" applyFont="1" applyFill="1" applyBorder="1" applyAlignment="1" applyProtection="1">
      <alignment horizontal="left" vertical="top" wrapText="1"/>
      <protection locked="0"/>
    </xf>
    <xf numFmtId="49" fontId="24" fillId="0" borderId="57" xfId="0" applyNumberFormat="1" applyFont="1" applyFill="1" applyBorder="1" applyAlignment="1" applyProtection="1">
      <alignment horizontal="center" vertical="center" wrapText="1"/>
      <protection locked="0"/>
    </xf>
    <xf numFmtId="0" fontId="31" fillId="0" borderId="28" xfId="0" applyFont="1" applyFill="1" applyBorder="1" applyAlignment="1">
      <alignment horizontal="left" vertical="top" wrapText="1"/>
    </xf>
    <xf numFmtId="49" fontId="18" fillId="0" borderId="55" xfId="0" applyNumberFormat="1" applyFont="1" applyFill="1" applyBorder="1" applyAlignment="1" applyProtection="1">
      <alignment horizontal="center" vertical="center" wrapText="1"/>
      <protection locked="0"/>
    </xf>
    <xf numFmtId="0" fontId="20" fillId="0" borderId="28" xfId="0" applyFont="1" applyFill="1" applyBorder="1" applyAlignment="1" applyProtection="1">
      <alignment horizontal="left" vertical="top" wrapText="1"/>
      <protection locked="0"/>
    </xf>
    <xf numFmtId="0" fontId="27" fillId="0" borderId="2" xfId="0" applyFont="1" applyFill="1" applyBorder="1" applyAlignment="1">
      <alignment horizontal="center" vertical="center"/>
    </xf>
    <xf numFmtId="0" fontId="31" fillId="0" borderId="57" xfId="0" applyFont="1" applyFill="1" applyBorder="1" applyAlignment="1" applyProtection="1">
      <alignment vertical="center" wrapText="1"/>
      <protection locked="0"/>
    </xf>
    <xf numFmtId="0" fontId="31" fillId="0" borderId="28" xfId="0" applyFont="1" applyFill="1" applyBorder="1" applyAlignment="1" applyProtection="1">
      <alignment vertical="center" wrapText="1"/>
      <protection locked="0"/>
    </xf>
    <xf numFmtId="0" fontId="25" fillId="0" borderId="19" xfId="0" applyFont="1" applyFill="1" applyBorder="1" applyAlignment="1">
      <alignment horizontal="center" vertical="center"/>
    </xf>
    <xf numFmtId="0" fontId="20" fillId="0" borderId="28" xfId="0" applyFont="1" applyFill="1" applyBorder="1" applyAlignment="1">
      <alignment vertical="top" wrapText="1"/>
    </xf>
    <xf numFmtId="0" fontId="25" fillId="0" borderId="14" xfId="0" applyFont="1" applyFill="1" applyBorder="1" applyAlignment="1">
      <alignment horizontal="center" vertical="center"/>
    </xf>
    <xf numFmtId="49" fontId="18" fillId="0" borderId="22" xfId="0" applyNumberFormat="1" applyFont="1" applyFill="1" applyBorder="1" applyAlignment="1" applyProtection="1">
      <alignment horizontal="center" vertical="center" wrapText="1"/>
      <protection locked="0"/>
    </xf>
    <xf numFmtId="0" fontId="20" fillId="0" borderId="58" xfId="0" applyFont="1" applyFill="1" applyBorder="1" applyAlignment="1" applyProtection="1">
      <alignment horizontal="left" vertical="top" wrapText="1"/>
      <protection locked="0"/>
    </xf>
    <xf numFmtId="0" fontId="28" fillId="0" borderId="2" xfId="0" applyFont="1" applyFill="1" applyBorder="1" applyAlignment="1" applyProtection="1">
      <alignment vertical="top" wrapText="1"/>
      <protection locked="0"/>
    </xf>
    <xf numFmtId="0" fontId="20" fillId="0" borderId="2" xfId="0" applyFont="1" applyBorder="1" applyAlignment="1" applyProtection="1">
      <alignment vertical="top" wrapText="1"/>
      <protection locked="0"/>
    </xf>
    <xf numFmtId="0" fontId="28" fillId="0" borderId="28" xfId="0" applyFont="1" applyBorder="1" applyAlignment="1">
      <alignment wrapText="1"/>
    </xf>
    <xf numFmtId="0" fontId="20" fillId="0" borderId="57" xfId="0" applyFont="1" applyBorder="1" applyAlignment="1" applyProtection="1">
      <alignment vertical="top" wrapText="1"/>
      <protection locked="0"/>
    </xf>
    <xf numFmtId="0" fontId="28" fillId="0" borderId="55" xfId="0" applyFont="1" applyBorder="1" applyAlignment="1">
      <alignment vertical="top" wrapText="1"/>
    </xf>
    <xf numFmtId="49" fontId="25" fillId="0" borderId="2" xfId="0" applyNumberFormat="1" applyFont="1" applyBorder="1" applyAlignment="1" applyProtection="1">
      <alignment horizontal="center" vertical="center"/>
      <protection locked="0"/>
    </xf>
    <xf numFmtId="0" fontId="44" fillId="0" borderId="28" xfId="0" applyFont="1" applyFill="1" applyBorder="1" applyAlignment="1" applyProtection="1">
      <alignment vertical="center" wrapText="1"/>
      <protection locked="0"/>
    </xf>
    <xf numFmtId="0" fontId="44" fillId="0" borderId="2" xfId="0" applyFont="1" applyFill="1" applyBorder="1" applyAlignment="1">
      <alignment horizontal="left" wrapText="1"/>
    </xf>
    <xf numFmtId="0" fontId="45" fillId="0" borderId="23" xfId="0" applyFont="1" applyFill="1" applyBorder="1" applyAlignment="1">
      <alignment horizontal="center" vertical="center"/>
    </xf>
    <xf numFmtId="0" fontId="45" fillId="0" borderId="2" xfId="0" applyFont="1" applyFill="1" applyBorder="1" applyAlignment="1">
      <alignment horizontal="center" vertical="center"/>
    </xf>
    <xf numFmtId="0" fontId="46" fillId="0" borderId="2" xfId="0" applyFont="1" applyFill="1" applyBorder="1" applyAlignment="1">
      <alignment horizontal="center" vertical="center" wrapText="1"/>
    </xf>
    <xf numFmtId="0" fontId="45" fillId="0" borderId="28" xfId="0" applyFont="1" applyFill="1" applyBorder="1" applyAlignment="1">
      <alignment horizontal="center" vertical="center"/>
    </xf>
    <xf numFmtId="0" fontId="45" fillId="0" borderId="24" xfId="0" applyFont="1" applyFill="1" applyBorder="1" applyAlignment="1">
      <alignment horizontal="center" vertical="center"/>
    </xf>
    <xf numFmtId="0" fontId="45" fillId="0" borderId="22" xfId="0" applyFont="1" applyFill="1" applyBorder="1" applyAlignment="1">
      <alignment horizontal="center" vertical="center"/>
    </xf>
    <xf numFmtId="0" fontId="29" fillId="0" borderId="0" xfId="0" applyFont="1" applyAlignment="1">
      <alignment wrapText="1"/>
    </xf>
    <xf numFmtId="0" fontId="19" fillId="0" borderId="0" xfId="0" applyFont="1" applyBorder="1" applyAlignment="1">
      <alignment horizontal="center" wrapText="1"/>
    </xf>
    <xf numFmtId="0" fontId="31" fillId="0" borderId="24" xfId="0" applyFont="1" applyFill="1" applyBorder="1" applyAlignment="1" applyProtection="1">
      <alignment horizontal="left" vertical="center" wrapText="1"/>
      <protection locked="0"/>
    </xf>
    <xf numFmtId="0" fontId="31" fillId="0" borderId="59" xfId="0" applyFont="1" applyFill="1" applyBorder="1" applyAlignment="1" applyProtection="1">
      <alignment horizontal="left" vertical="center" wrapText="1"/>
      <protection locked="0"/>
    </xf>
    <xf numFmtId="0" fontId="20" fillId="0" borderId="0" xfId="0" applyFont="1" applyBorder="1" applyAlignment="1">
      <alignment horizontal="left" wrapText="1"/>
    </xf>
  </cellXfs>
  <cellStyles count="24">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вод " xfId="7" builtinId="20" customBuiltin="1"/>
    <cellStyle name="Вывод" xfId="8" builtinId="21" customBuiltin="1"/>
    <cellStyle name="Вычисление" xfId="9" builtinId="22" customBuiltin="1"/>
    <cellStyle name="Заголовок 1" xfId="10" builtinId="16" customBuiltin="1"/>
    <cellStyle name="Заголовок 2" xfId="11" builtinId="17" customBuiltin="1"/>
    <cellStyle name="Заголовок 3" xfId="12" builtinId="18" customBuiltin="1"/>
    <cellStyle name="Заголовок 4" xfId="13" builtinId="19" customBuiltin="1"/>
    <cellStyle name="Итог" xfId="14" builtinId="25" customBuiltin="1"/>
    <cellStyle name="Контрольная ячейка" xfId="15" builtinId="23" customBuiltin="1"/>
    <cellStyle name="Название" xfId="16" builtinId="15" customBuiltin="1"/>
    <cellStyle name="Нейтральный" xfId="17" builtinId="28" customBuiltin="1"/>
    <cellStyle name="Обычный" xfId="0" builtinId="0"/>
    <cellStyle name="Плохой" xfId="18" builtinId="27" customBuiltin="1"/>
    <cellStyle name="Пояснение" xfId="19" builtinId="53" customBuiltin="1"/>
    <cellStyle name="Примечание" xfId="20" builtinId="10" customBuiltin="1"/>
    <cellStyle name="Связанная ячейка" xfId="21" builtinId="24" customBuiltin="1"/>
    <cellStyle name="Текст предупреждения" xfId="22" builtinId="11" customBuiltin="1"/>
    <cellStyle name="Хороший" xfId="23"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58"/>
  <sheetViews>
    <sheetView tabSelected="1" view="pageBreakPreview" topLeftCell="A140" zoomScale="25" zoomScaleNormal="25" zoomScaleSheetLayoutView="25" workbookViewId="0">
      <pane xSplit="1" topLeftCell="B1" activePane="topRight" state="frozen"/>
      <selection activeCell="A47" sqref="A47"/>
      <selection pane="topRight" activeCell="D147" sqref="D147"/>
    </sheetView>
  </sheetViews>
  <sheetFormatPr defaultRowHeight="12.75"/>
  <cols>
    <col min="1" max="1" width="15.28515625" style="127" customWidth="1"/>
    <col min="2" max="2" width="15.42578125" style="1" customWidth="1"/>
    <col min="3" max="3" width="16.42578125" style="1" customWidth="1"/>
    <col min="4" max="4" width="45.85546875" style="1" customWidth="1"/>
    <col min="5" max="5" width="70.5703125" style="1" customWidth="1"/>
    <col min="6" max="6" width="16.7109375" style="1" customWidth="1"/>
    <col min="7" max="7" width="17" style="1" customWidth="1"/>
    <col min="8" max="8" width="15.7109375" style="1" customWidth="1"/>
    <col min="9" max="9" width="17.5703125" style="1" customWidth="1"/>
    <col min="10" max="16384" width="9.140625" style="1"/>
  </cols>
  <sheetData>
    <row r="1" spans="1:9" ht="15.75">
      <c r="F1" s="2" t="s">
        <v>0</v>
      </c>
      <c r="G1" s="2"/>
    </row>
    <row r="2" spans="1:9" ht="15.75">
      <c r="F2" s="2" t="s">
        <v>92</v>
      </c>
      <c r="G2" s="2"/>
    </row>
    <row r="3" spans="1:9" ht="15.75">
      <c r="F3" s="2" t="s">
        <v>1</v>
      </c>
      <c r="G3" s="2"/>
    </row>
    <row r="4" spans="1:9" ht="15.75">
      <c r="F4" s="2" t="s">
        <v>93</v>
      </c>
      <c r="G4" s="2"/>
    </row>
    <row r="5" spans="1:9" ht="15.75">
      <c r="F5" s="2" t="s">
        <v>2</v>
      </c>
      <c r="G5" s="2"/>
    </row>
    <row r="6" spans="1:9" ht="15.75">
      <c r="F6" s="2" t="s">
        <v>100</v>
      </c>
    </row>
    <row r="7" spans="1:9" ht="49.5" customHeight="1">
      <c r="B7" s="269" t="s">
        <v>111</v>
      </c>
      <c r="C7" s="269"/>
      <c r="D7" s="269"/>
      <c r="E7" s="269"/>
      <c r="F7" s="269"/>
      <c r="G7" s="269"/>
      <c r="H7" s="269"/>
      <c r="I7" s="3"/>
    </row>
    <row r="8" spans="1:9" ht="19.5" thickBot="1">
      <c r="B8" s="3"/>
      <c r="C8" s="3"/>
      <c r="D8" s="3"/>
      <c r="E8" s="3"/>
      <c r="F8" s="3"/>
      <c r="G8" s="3"/>
      <c r="H8" s="3" t="s">
        <v>3</v>
      </c>
      <c r="I8" s="3"/>
    </row>
    <row r="9" spans="1:9" ht="126" customHeight="1" thickBot="1">
      <c r="A9" s="128" t="s">
        <v>4</v>
      </c>
      <c r="B9" s="126" t="s">
        <v>120</v>
      </c>
      <c r="C9" s="4" t="s">
        <v>5</v>
      </c>
      <c r="D9" s="4" t="s">
        <v>122</v>
      </c>
      <c r="E9" s="4" t="s">
        <v>6</v>
      </c>
      <c r="F9" s="5" t="s">
        <v>7</v>
      </c>
      <c r="G9" s="6" t="s">
        <v>8</v>
      </c>
      <c r="H9" s="7" t="s">
        <v>9</v>
      </c>
      <c r="I9" s="3"/>
    </row>
    <row r="10" spans="1:9" s="8" customFormat="1" ht="57" thickBot="1">
      <c r="A10" s="129" t="s">
        <v>121</v>
      </c>
      <c r="B10" s="122"/>
      <c r="C10" s="122"/>
      <c r="D10" s="97" t="s">
        <v>10</v>
      </c>
      <c r="E10" s="109"/>
      <c r="F10" s="123">
        <f>SUM(F12+F18+F20+F21+F31+F33+F40+F41+F42+F43+F47+F49+F50)</f>
        <v>1968359</v>
      </c>
      <c r="G10" s="123">
        <f>SUM(G12+G18+G20+G21+G31+G33+G40+G41+G42+G43+G47+G49+G50)</f>
        <v>320600</v>
      </c>
      <c r="H10" s="123">
        <f>SUM(H12+H18+H20+H21+H31+H33+H40+H41+H42+H43+H47+H49+H50)</f>
        <v>2288959</v>
      </c>
    </row>
    <row r="11" spans="1:9" s="32" customFormat="1" ht="57" thickBot="1">
      <c r="A11" s="143" t="s">
        <v>123</v>
      </c>
      <c r="B11" s="144"/>
      <c r="C11" s="144"/>
      <c r="D11" s="97" t="s">
        <v>10</v>
      </c>
      <c r="E11" s="111"/>
      <c r="F11" s="141"/>
      <c r="G11" s="141"/>
      <c r="H11" s="142"/>
    </row>
    <row r="12" spans="1:9" s="32" customFormat="1" ht="37.5">
      <c r="A12" s="138" t="s">
        <v>125</v>
      </c>
      <c r="B12" s="139"/>
      <c r="C12" s="139"/>
      <c r="D12" s="140" t="s">
        <v>126</v>
      </c>
      <c r="E12" s="111"/>
      <c r="F12" s="166">
        <f>SUM(F13:F14)</f>
        <v>181000</v>
      </c>
      <c r="G12" s="166">
        <f>SUM(G13:G14)</f>
        <v>0</v>
      </c>
      <c r="H12" s="166">
        <f>SUM(H13:H14)</f>
        <v>181000</v>
      </c>
    </row>
    <row r="13" spans="1:9" s="151" customFormat="1" ht="56.25">
      <c r="A13" s="147" t="s">
        <v>124</v>
      </c>
      <c r="B13" s="152" t="s">
        <v>190</v>
      </c>
      <c r="C13" s="152" t="s">
        <v>13</v>
      </c>
      <c r="D13" s="153" t="s">
        <v>127</v>
      </c>
      <c r="E13" s="63" t="s">
        <v>228</v>
      </c>
      <c r="F13" s="167">
        <v>141000</v>
      </c>
      <c r="G13" s="167"/>
      <c r="H13" s="168">
        <f>SUM(F13+G13)</f>
        <v>141000</v>
      </c>
      <c r="I13" s="150"/>
    </row>
    <row r="14" spans="1:9" s="151" customFormat="1" ht="75">
      <c r="A14" s="147" t="s">
        <v>124</v>
      </c>
      <c r="B14" s="152" t="s">
        <v>190</v>
      </c>
      <c r="C14" s="152" t="s">
        <v>13</v>
      </c>
      <c r="D14" s="153" t="s">
        <v>127</v>
      </c>
      <c r="E14" s="63" t="s">
        <v>231</v>
      </c>
      <c r="F14" s="167">
        <v>40000</v>
      </c>
      <c r="G14" s="167"/>
      <c r="H14" s="168">
        <f>SUM(F14+G14)</f>
        <v>40000</v>
      </c>
      <c r="I14" s="150"/>
    </row>
    <row r="15" spans="1:9" s="32" customFormat="1" ht="32.25" hidden="1" customHeight="1">
      <c r="A15" s="138" t="s">
        <v>128</v>
      </c>
      <c r="B15" s="145"/>
      <c r="C15" s="145"/>
      <c r="D15" s="146" t="s">
        <v>129</v>
      </c>
      <c r="E15" s="63"/>
      <c r="F15" s="169">
        <f>F16+F17</f>
        <v>0</v>
      </c>
      <c r="G15" s="169">
        <f>G16+G17</f>
        <v>0</v>
      </c>
      <c r="H15" s="169">
        <f>H16+H17</f>
        <v>0</v>
      </c>
    </row>
    <row r="16" spans="1:9" s="151" customFormat="1" ht="58.5" hidden="1">
      <c r="A16" s="147" t="s">
        <v>130</v>
      </c>
      <c r="B16" s="148" t="s">
        <v>14</v>
      </c>
      <c r="C16" s="148" t="s">
        <v>15</v>
      </c>
      <c r="D16" s="149" t="s">
        <v>131</v>
      </c>
      <c r="E16" s="64" t="s">
        <v>116</v>
      </c>
      <c r="F16" s="170"/>
      <c r="G16" s="170"/>
      <c r="H16" s="171">
        <f>SUM(F16+G16)</f>
        <v>0</v>
      </c>
      <c r="I16" s="150"/>
    </row>
    <row r="17" spans="1:8" s="27" customFormat="1" ht="56.25" hidden="1">
      <c r="A17" s="132"/>
      <c r="B17" s="39" t="s">
        <v>108</v>
      </c>
      <c r="C17" s="19" t="s">
        <v>15</v>
      </c>
      <c r="D17" s="73" t="s">
        <v>109</v>
      </c>
      <c r="E17" s="66" t="s">
        <v>110</v>
      </c>
      <c r="F17" s="20"/>
      <c r="G17" s="20"/>
      <c r="H17" s="57">
        <f t="shared" ref="H17:H55" si="0">SUM(F17+G17)</f>
        <v>0</v>
      </c>
    </row>
    <row r="18" spans="1:8" s="27" customFormat="1" ht="37.5">
      <c r="A18" s="132" t="s">
        <v>297</v>
      </c>
      <c r="B18" s="39" t="s">
        <v>298</v>
      </c>
      <c r="C18" s="19"/>
      <c r="D18" s="213" t="s">
        <v>299</v>
      </c>
      <c r="E18" s="214"/>
      <c r="F18" s="20">
        <f>SUM(F19)</f>
        <v>0</v>
      </c>
      <c r="G18" s="20">
        <f>SUM(G19)</f>
        <v>180600</v>
      </c>
      <c r="H18" s="20">
        <f>SUM(H19)</f>
        <v>180600</v>
      </c>
    </row>
    <row r="19" spans="1:8" s="27" customFormat="1" ht="75">
      <c r="A19" s="208" t="s">
        <v>278</v>
      </c>
      <c r="B19" s="19" t="s">
        <v>279</v>
      </c>
      <c r="C19" s="37" t="s">
        <v>102</v>
      </c>
      <c r="D19" s="74" t="s">
        <v>132</v>
      </c>
      <c r="E19" s="75" t="s">
        <v>106</v>
      </c>
      <c r="F19" s="20"/>
      <c r="G19" s="20">
        <v>180600</v>
      </c>
      <c r="H19" s="21">
        <f t="shared" si="0"/>
        <v>180600</v>
      </c>
    </row>
    <row r="20" spans="1:8" s="27" customFormat="1" ht="93.75">
      <c r="A20" s="132" t="s">
        <v>133</v>
      </c>
      <c r="B20" s="37" t="s">
        <v>191</v>
      </c>
      <c r="C20" s="37" t="s">
        <v>24</v>
      </c>
      <c r="D20" s="164" t="s">
        <v>166</v>
      </c>
      <c r="E20" s="66" t="s">
        <v>118</v>
      </c>
      <c r="F20" s="20">
        <v>40000</v>
      </c>
      <c r="G20" s="20"/>
      <c r="H20" s="21">
        <f t="shared" si="0"/>
        <v>40000</v>
      </c>
    </row>
    <row r="21" spans="1:8" s="27" customFormat="1" ht="64.5" customHeight="1">
      <c r="A21" s="154" t="s">
        <v>134</v>
      </c>
      <c r="B21" s="37" t="s">
        <v>192</v>
      </c>
      <c r="C21" s="37" t="s">
        <v>86</v>
      </c>
      <c r="D21" s="140" t="s">
        <v>146</v>
      </c>
      <c r="E21" s="69" t="s">
        <v>300</v>
      </c>
      <c r="F21" s="20">
        <v>270000</v>
      </c>
      <c r="G21" s="20">
        <v>20000</v>
      </c>
      <c r="H21" s="21">
        <f t="shared" si="0"/>
        <v>290000</v>
      </c>
    </row>
    <row r="22" spans="1:8" s="27" customFormat="1" ht="72" hidden="1" customHeight="1">
      <c r="A22" s="154" t="s">
        <v>135</v>
      </c>
      <c r="B22" s="59" t="s">
        <v>19</v>
      </c>
      <c r="C22" s="59" t="s">
        <v>25</v>
      </c>
      <c r="D22" s="158" t="s">
        <v>147</v>
      </c>
      <c r="E22" s="76" t="s">
        <v>112</v>
      </c>
      <c r="F22" s="60"/>
      <c r="G22" s="60"/>
      <c r="H22" s="172">
        <f t="shared" si="0"/>
        <v>0</v>
      </c>
    </row>
    <row r="23" spans="1:8" ht="65.25" hidden="1" customHeight="1">
      <c r="A23" s="132"/>
      <c r="B23" s="19" t="s">
        <v>19</v>
      </c>
      <c r="C23" s="19" t="s">
        <v>25</v>
      </c>
      <c r="D23" s="77" t="s">
        <v>20</v>
      </c>
      <c r="E23" s="63" t="s">
        <v>103</v>
      </c>
      <c r="F23" s="20"/>
      <c r="G23" s="20"/>
      <c r="H23" s="21">
        <f t="shared" si="0"/>
        <v>0</v>
      </c>
    </row>
    <row r="24" spans="1:8" ht="18.75" hidden="1">
      <c r="A24" s="132"/>
      <c r="B24" s="22"/>
      <c r="C24" s="22"/>
      <c r="D24" s="78"/>
      <c r="E24" s="75"/>
      <c r="F24" s="23"/>
      <c r="G24" s="20"/>
      <c r="H24" s="21">
        <f t="shared" si="0"/>
        <v>0</v>
      </c>
    </row>
    <row r="25" spans="1:8" ht="18.75" hidden="1">
      <c r="A25" s="132"/>
      <c r="B25" s="22"/>
      <c r="C25" s="22"/>
      <c r="D25" s="78"/>
      <c r="E25" s="75"/>
      <c r="F25" s="23"/>
      <c r="G25" s="20"/>
      <c r="H25" s="21">
        <f t="shared" si="0"/>
        <v>0</v>
      </c>
    </row>
    <row r="26" spans="1:8" ht="18.75" hidden="1">
      <c r="A26" s="132"/>
      <c r="B26" s="22"/>
      <c r="C26" s="22"/>
      <c r="D26" s="78"/>
      <c r="E26" s="75"/>
      <c r="F26" s="23"/>
      <c r="G26" s="20"/>
      <c r="H26" s="21">
        <f t="shared" si="0"/>
        <v>0</v>
      </c>
    </row>
    <row r="27" spans="1:8" ht="18.75" hidden="1">
      <c r="A27" s="132"/>
      <c r="B27" s="22"/>
      <c r="C27" s="22"/>
      <c r="D27" s="78"/>
      <c r="E27" s="75"/>
      <c r="F27" s="23"/>
      <c r="G27" s="20"/>
      <c r="H27" s="21">
        <f t="shared" si="0"/>
        <v>0</v>
      </c>
    </row>
    <row r="28" spans="1:8" ht="56.25" hidden="1">
      <c r="A28" s="132"/>
      <c r="B28" s="24" t="s">
        <v>22</v>
      </c>
      <c r="C28" s="24" t="s">
        <v>26</v>
      </c>
      <c r="D28" s="79" t="s">
        <v>27</v>
      </c>
      <c r="E28" s="63" t="s">
        <v>98</v>
      </c>
      <c r="F28" s="25"/>
      <c r="G28" s="20"/>
      <c r="H28" s="21">
        <f t="shared" si="0"/>
        <v>0</v>
      </c>
    </row>
    <row r="29" spans="1:8" s="26" customFormat="1" ht="37.5" hidden="1">
      <c r="A29" s="132"/>
      <c r="B29" s="40" t="s">
        <v>28</v>
      </c>
      <c r="C29" s="40" t="s">
        <v>29</v>
      </c>
      <c r="D29" s="78" t="s">
        <v>30</v>
      </c>
      <c r="E29" s="80" t="s">
        <v>88</v>
      </c>
      <c r="F29" s="20">
        <v>0</v>
      </c>
      <c r="G29" s="20"/>
      <c r="H29" s="21">
        <v>0</v>
      </c>
    </row>
    <row r="30" spans="1:8" s="26" customFormat="1" ht="56.25" hidden="1">
      <c r="A30" s="132"/>
      <c r="B30" s="40" t="s">
        <v>31</v>
      </c>
      <c r="C30" s="40" t="s">
        <v>32</v>
      </c>
      <c r="D30" s="78" t="s">
        <v>33</v>
      </c>
      <c r="E30" s="80" t="s">
        <v>90</v>
      </c>
      <c r="F30" s="20">
        <v>0</v>
      </c>
      <c r="G30" s="20"/>
      <c r="H30" s="21">
        <v>0</v>
      </c>
    </row>
    <row r="31" spans="1:8" s="27" customFormat="1" ht="75.75" customHeight="1">
      <c r="A31" s="154" t="s">
        <v>136</v>
      </c>
      <c r="B31" s="41" t="s">
        <v>193</v>
      </c>
      <c r="C31" s="41" t="s">
        <v>34</v>
      </c>
      <c r="D31" s="81" t="s">
        <v>35</v>
      </c>
      <c r="E31" s="68" t="s">
        <v>230</v>
      </c>
      <c r="F31" s="23">
        <v>100000</v>
      </c>
      <c r="G31" s="20"/>
      <c r="H31" s="57">
        <f t="shared" si="0"/>
        <v>100000</v>
      </c>
    </row>
    <row r="32" spans="1:8" s="27" customFormat="1" ht="54" hidden="1" customHeight="1">
      <c r="A32" s="154" t="s">
        <v>137</v>
      </c>
      <c r="B32" s="41" t="s">
        <v>36</v>
      </c>
      <c r="C32" s="41" t="s">
        <v>37</v>
      </c>
      <c r="D32" s="81" t="s">
        <v>85</v>
      </c>
      <c r="E32" s="82" t="s">
        <v>38</v>
      </c>
      <c r="F32" s="20"/>
      <c r="G32" s="20"/>
      <c r="H32" s="57">
        <f t="shared" si="0"/>
        <v>0</v>
      </c>
    </row>
    <row r="33" spans="1:8" s="35" customFormat="1" ht="65.25" customHeight="1">
      <c r="A33" s="154" t="s">
        <v>138</v>
      </c>
      <c r="B33" s="37" t="s">
        <v>194</v>
      </c>
      <c r="C33" s="37" t="s">
        <v>26</v>
      </c>
      <c r="D33" s="83" t="s">
        <v>39</v>
      </c>
      <c r="E33" s="72" t="s">
        <v>237</v>
      </c>
      <c r="F33" s="20"/>
      <c r="G33" s="45">
        <v>120000</v>
      </c>
      <c r="H33" s="57">
        <f t="shared" si="0"/>
        <v>120000</v>
      </c>
    </row>
    <row r="34" spans="1:8" ht="18.75" hidden="1">
      <c r="A34" s="154"/>
      <c r="B34" s="37"/>
      <c r="C34" s="37"/>
      <c r="D34" s="67"/>
      <c r="E34" s="84"/>
      <c r="F34" s="20"/>
      <c r="G34" s="20"/>
      <c r="H34" s="57">
        <f t="shared" si="0"/>
        <v>0</v>
      </c>
    </row>
    <row r="35" spans="1:8" ht="18.75" hidden="1">
      <c r="A35" s="154" t="s">
        <v>139</v>
      </c>
      <c r="B35" s="37"/>
      <c r="C35" s="37"/>
      <c r="D35" s="67"/>
      <c r="E35" s="84"/>
      <c r="F35" s="20"/>
      <c r="G35" s="20"/>
      <c r="H35" s="57">
        <f t="shared" si="0"/>
        <v>0</v>
      </c>
    </row>
    <row r="36" spans="1:8" ht="56.25" hidden="1">
      <c r="A36" s="154" t="s">
        <v>140</v>
      </c>
      <c r="B36" s="37">
        <v>200200</v>
      </c>
      <c r="C36" s="37"/>
      <c r="D36" s="85" t="s">
        <v>23</v>
      </c>
      <c r="E36" s="66" t="s">
        <v>89</v>
      </c>
      <c r="F36" s="20"/>
      <c r="G36" s="45"/>
      <c r="H36" s="57">
        <f t="shared" si="0"/>
        <v>0</v>
      </c>
    </row>
    <row r="37" spans="1:8" ht="18.75" hidden="1">
      <c r="A37" s="154"/>
      <c r="B37" s="37"/>
      <c r="C37" s="37"/>
      <c r="D37" s="83"/>
      <c r="E37" s="69"/>
      <c r="F37" s="45"/>
      <c r="G37" s="45"/>
      <c r="H37" s="57"/>
    </row>
    <row r="38" spans="1:8" s="27" customFormat="1" ht="18.75" hidden="1">
      <c r="A38" s="154" t="s">
        <v>141</v>
      </c>
      <c r="B38" s="37"/>
      <c r="C38" s="37"/>
      <c r="D38" s="67"/>
      <c r="E38" s="68"/>
      <c r="F38" s="20"/>
      <c r="G38" s="20"/>
      <c r="H38" s="57">
        <f t="shared" si="0"/>
        <v>0</v>
      </c>
    </row>
    <row r="39" spans="1:8" s="33" customFormat="1" ht="18" hidden="1" customHeight="1">
      <c r="A39" s="154" t="s">
        <v>142</v>
      </c>
      <c r="B39" s="37" t="s">
        <v>41</v>
      </c>
      <c r="C39" s="37" t="s">
        <v>40</v>
      </c>
      <c r="D39" s="67" t="s">
        <v>42</v>
      </c>
      <c r="E39" s="68" t="s">
        <v>114</v>
      </c>
      <c r="F39" s="20"/>
      <c r="G39" s="45"/>
      <c r="H39" s="57">
        <f t="shared" si="0"/>
        <v>0</v>
      </c>
    </row>
    <row r="40" spans="1:8" s="27" customFormat="1" ht="37.5">
      <c r="A40" s="154" t="s">
        <v>143</v>
      </c>
      <c r="B40" s="37" t="s">
        <v>195</v>
      </c>
      <c r="C40" s="37" t="s">
        <v>40</v>
      </c>
      <c r="D40" s="67" t="s">
        <v>42</v>
      </c>
      <c r="E40" s="68" t="s">
        <v>225</v>
      </c>
      <c r="F40" s="20">
        <v>200000</v>
      </c>
      <c r="G40" s="20"/>
      <c r="H40" s="57">
        <f t="shared" si="0"/>
        <v>200000</v>
      </c>
    </row>
    <row r="41" spans="1:8" s="27" customFormat="1" ht="22.15" customHeight="1">
      <c r="A41" s="154" t="s">
        <v>143</v>
      </c>
      <c r="B41" s="37" t="s">
        <v>195</v>
      </c>
      <c r="C41" s="37" t="s">
        <v>40</v>
      </c>
      <c r="D41" s="67" t="s">
        <v>42</v>
      </c>
      <c r="E41" s="69" t="s">
        <v>236</v>
      </c>
      <c r="F41" s="20">
        <v>99400</v>
      </c>
      <c r="G41" s="20"/>
      <c r="H41" s="57">
        <f t="shared" si="0"/>
        <v>99400</v>
      </c>
    </row>
    <row r="42" spans="1:8" s="27" customFormat="1" ht="78.75" customHeight="1">
      <c r="A42" s="154" t="s">
        <v>143</v>
      </c>
      <c r="B42" s="37" t="s">
        <v>195</v>
      </c>
      <c r="C42" s="37" t="s">
        <v>40</v>
      </c>
      <c r="D42" s="67" t="s">
        <v>42</v>
      </c>
      <c r="E42" s="86" t="s">
        <v>288</v>
      </c>
      <c r="F42" s="20">
        <v>600000</v>
      </c>
      <c r="G42" s="20"/>
      <c r="H42" s="57">
        <f t="shared" si="0"/>
        <v>600000</v>
      </c>
    </row>
    <row r="43" spans="1:8" s="27" customFormat="1" ht="61.5" customHeight="1">
      <c r="A43" s="154" t="s">
        <v>143</v>
      </c>
      <c r="B43" s="37" t="s">
        <v>195</v>
      </c>
      <c r="C43" s="37" t="s">
        <v>40</v>
      </c>
      <c r="D43" s="67" t="s">
        <v>42</v>
      </c>
      <c r="E43" s="86" t="s">
        <v>235</v>
      </c>
      <c r="F43" s="20">
        <v>100000</v>
      </c>
      <c r="G43" s="20"/>
      <c r="H43" s="57">
        <f t="shared" si="0"/>
        <v>100000</v>
      </c>
    </row>
    <row r="44" spans="1:8" s="27" customFormat="1" ht="75" hidden="1">
      <c r="A44" s="154" t="s">
        <v>143</v>
      </c>
      <c r="B44" s="37" t="s">
        <v>195</v>
      </c>
      <c r="C44" s="37" t="s">
        <v>40</v>
      </c>
      <c r="D44" s="67" t="s">
        <v>42</v>
      </c>
      <c r="E44" s="69" t="s">
        <v>107</v>
      </c>
      <c r="F44" s="20"/>
      <c r="G44" s="20"/>
      <c r="H44" s="57">
        <f t="shared" si="0"/>
        <v>0</v>
      </c>
    </row>
    <row r="45" spans="1:8" ht="37.5" hidden="1">
      <c r="A45" s="154" t="s">
        <v>143</v>
      </c>
      <c r="B45" s="37" t="s">
        <v>195</v>
      </c>
      <c r="C45" s="37" t="s">
        <v>40</v>
      </c>
      <c r="D45" s="67" t="s">
        <v>42</v>
      </c>
      <c r="E45" s="86" t="s">
        <v>101</v>
      </c>
      <c r="F45" s="20"/>
      <c r="G45" s="20"/>
      <c r="H45" s="57">
        <f t="shared" si="0"/>
        <v>0</v>
      </c>
    </row>
    <row r="46" spans="1:8" ht="37.5" hidden="1">
      <c r="A46" s="154" t="s">
        <v>143</v>
      </c>
      <c r="B46" s="37" t="s">
        <v>195</v>
      </c>
      <c r="C46" s="19" t="s">
        <v>40</v>
      </c>
      <c r="D46" s="79" t="s">
        <v>42</v>
      </c>
      <c r="E46" s="86" t="s">
        <v>104</v>
      </c>
      <c r="F46" s="20"/>
      <c r="G46" s="20"/>
      <c r="H46" s="57">
        <f t="shared" si="0"/>
        <v>0</v>
      </c>
    </row>
    <row r="47" spans="1:8" ht="36.75" customHeight="1">
      <c r="A47" s="154" t="s">
        <v>143</v>
      </c>
      <c r="B47" s="37" t="s">
        <v>195</v>
      </c>
      <c r="C47" s="37" t="s">
        <v>40</v>
      </c>
      <c r="D47" s="67" t="s">
        <v>42</v>
      </c>
      <c r="E47" s="86" t="s">
        <v>292</v>
      </c>
      <c r="F47" s="20">
        <v>50000</v>
      </c>
      <c r="G47" s="20"/>
      <c r="H47" s="57">
        <f>SUM(F47+G47)</f>
        <v>50000</v>
      </c>
    </row>
    <row r="48" spans="1:8" s="35" customFormat="1" ht="37.5" hidden="1">
      <c r="A48" s="154" t="s">
        <v>143</v>
      </c>
      <c r="B48" s="37" t="s">
        <v>195</v>
      </c>
      <c r="C48" s="37" t="s">
        <v>40</v>
      </c>
      <c r="D48" s="87" t="s">
        <v>42</v>
      </c>
      <c r="E48" s="69" t="s">
        <v>113</v>
      </c>
      <c r="F48" s="173"/>
      <c r="G48" s="20"/>
      <c r="H48" s="57">
        <f t="shared" si="0"/>
        <v>0</v>
      </c>
    </row>
    <row r="49" spans="1:8" s="35" customFormat="1" ht="63.75" customHeight="1">
      <c r="A49" s="154" t="s">
        <v>143</v>
      </c>
      <c r="B49" s="37" t="s">
        <v>195</v>
      </c>
      <c r="C49" s="37" t="s">
        <v>40</v>
      </c>
      <c r="D49" s="87" t="s">
        <v>42</v>
      </c>
      <c r="E49" s="68" t="s">
        <v>115</v>
      </c>
      <c r="F49" s="173">
        <v>47959</v>
      </c>
      <c r="G49" s="20"/>
      <c r="H49" s="57">
        <f t="shared" si="0"/>
        <v>47959</v>
      </c>
    </row>
    <row r="50" spans="1:8" s="27" customFormat="1" ht="58.5" customHeight="1" thickBot="1">
      <c r="A50" s="154" t="s">
        <v>143</v>
      </c>
      <c r="B50" s="37" t="s">
        <v>195</v>
      </c>
      <c r="C50" s="36" t="s">
        <v>40</v>
      </c>
      <c r="D50" s="67" t="s">
        <v>42</v>
      </c>
      <c r="E50" s="68" t="s">
        <v>232</v>
      </c>
      <c r="F50" s="20">
        <v>280000</v>
      </c>
      <c r="G50" s="20"/>
      <c r="H50" s="57">
        <f t="shared" si="0"/>
        <v>280000</v>
      </c>
    </row>
    <row r="51" spans="1:8" ht="16.149999999999999" hidden="1" customHeight="1" thickBot="1">
      <c r="A51" s="132"/>
      <c r="B51" s="39"/>
      <c r="C51" s="39"/>
      <c r="D51" s="71"/>
      <c r="E51" s="72"/>
      <c r="F51" s="23"/>
      <c r="G51" s="23"/>
      <c r="H51" s="174">
        <f t="shared" si="0"/>
        <v>0</v>
      </c>
    </row>
    <row r="52" spans="1:8" s="14" customFormat="1" ht="56.25" customHeight="1" thickBot="1">
      <c r="A52" s="155">
        <v>1000000</v>
      </c>
      <c r="B52" s="47"/>
      <c r="C52" s="51"/>
      <c r="D52" s="88" t="s">
        <v>94</v>
      </c>
      <c r="E52" s="89"/>
      <c r="F52" s="175">
        <f>SUM(F53:F55)</f>
        <v>150000</v>
      </c>
      <c r="G52" s="175">
        <f>SUM(G53:G55)</f>
        <v>0</v>
      </c>
      <c r="H52" s="175">
        <f>SUM(H53:H55)</f>
        <v>150000</v>
      </c>
    </row>
    <row r="53" spans="1:8" ht="58.5" customHeight="1">
      <c r="A53" s="156">
        <v>1011090</v>
      </c>
      <c r="B53" s="48" t="s">
        <v>11</v>
      </c>
      <c r="C53" s="48" t="s">
        <v>76</v>
      </c>
      <c r="D53" s="90" t="s">
        <v>148</v>
      </c>
      <c r="E53" s="91" t="s">
        <v>252</v>
      </c>
      <c r="F53" s="176">
        <v>50000</v>
      </c>
      <c r="G53" s="176"/>
      <c r="H53" s="57">
        <f t="shared" si="0"/>
        <v>50000</v>
      </c>
    </row>
    <row r="54" spans="1:8" ht="27.75" hidden="1" customHeight="1" thickBot="1">
      <c r="A54" s="133"/>
      <c r="B54" s="50" t="s">
        <v>95</v>
      </c>
      <c r="C54" s="50" t="s">
        <v>77</v>
      </c>
      <c r="D54" s="92" t="s">
        <v>96</v>
      </c>
      <c r="E54" s="93" t="s">
        <v>97</v>
      </c>
      <c r="F54" s="177"/>
      <c r="G54" s="177"/>
      <c r="H54" s="57">
        <f t="shared" si="0"/>
        <v>0</v>
      </c>
    </row>
    <row r="55" spans="1:8" ht="39.75" customHeight="1" thickBot="1">
      <c r="A55" s="132" t="s">
        <v>144</v>
      </c>
      <c r="B55" s="39" t="s">
        <v>196</v>
      </c>
      <c r="C55" s="49" t="s">
        <v>77</v>
      </c>
      <c r="D55" s="92" t="s">
        <v>96</v>
      </c>
      <c r="E55" s="94" t="s">
        <v>222</v>
      </c>
      <c r="F55" s="23">
        <v>100000</v>
      </c>
      <c r="G55" s="23"/>
      <c r="H55" s="57">
        <f t="shared" si="0"/>
        <v>100000</v>
      </c>
    </row>
    <row r="56" spans="1:8" ht="60.75" customHeight="1" thickBot="1">
      <c r="A56" s="207" t="s">
        <v>145</v>
      </c>
      <c r="B56" s="9"/>
      <c r="C56" s="10"/>
      <c r="D56" s="95" t="s">
        <v>43</v>
      </c>
      <c r="E56" s="96"/>
      <c r="F56" s="178">
        <f>SUM(F57+F60)</f>
        <v>412900</v>
      </c>
      <c r="G56" s="178">
        <f>SUM(G57+G60)</f>
        <v>0</v>
      </c>
      <c r="H56" s="178">
        <f>SUM(H57+H60)</f>
        <v>412900</v>
      </c>
    </row>
    <row r="57" spans="1:8" ht="37.5">
      <c r="A57" s="156">
        <v>1113140</v>
      </c>
      <c r="B57" s="37" t="s">
        <v>197</v>
      </c>
      <c r="C57" s="37"/>
      <c r="D57" s="65" t="s">
        <v>284</v>
      </c>
      <c r="E57" s="69"/>
      <c r="F57" s="20">
        <f>SUM(F58:F59)</f>
        <v>112900</v>
      </c>
      <c r="G57" s="20">
        <f>SUM(G58:G59)</f>
        <v>0</v>
      </c>
      <c r="H57" s="20">
        <f>SUM(H58:H59)</f>
        <v>112900</v>
      </c>
    </row>
    <row r="58" spans="1:8" s="35" customFormat="1" ht="62.25" customHeight="1">
      <c r="A58" s="157">
        <v>1113143</v>
      </c>
      <c r="B58" s="37" t="s">
        <v>283</v>
      </c>
      <c r="C58" s="37" t="s">
        <v>56</v>
      </c>
      <c r="D58" s="65" t="s">
        <v>285</v>
      </c>
      <c r="E58" s="69" t="s">
        <v>289</v>
      </c>
      <c r="F58" s="20">
        <v>62900</v>
      </c>
      <c r="G58" s="20"/>
      <c r="H58" s="21">
        <f>SUM(F58+G58)</f>
        <v>62900</v>
      </c>
    </row>
    <row r="59" spans="1:8" s="35" customFormat="1" ht="37.5">
      <c r="A59" s="157">
        <v>1113143</v>
      </c>
      <c r="B59" s="43" t="s">
        <v>283</v>
      </c>
      <c r="C59" s="43" t="s">
        <v>56</v>
      </c>
      <c r="D59" s="65" t="s">
        <v>285</v>
      </c>
      <c r="E59" s="72" t="s">
        <v>233</v>
      </c>
      <c r="F59" s="179">
        <v>50000</v>
      </c>
      <c r="G59" s="180"/>
      <c r="H59" s="181">
        <f>SUM(F59+G59)</f>
        <v>50000</v>
      </c>
    </row>
    <row r="60" spans="1:8" s="35" customFormat="1" ht="37.5">
      <c r="A60" s="156">
        <v>1115010</v>
      </c>
      <c r="B60" s="43" t="s">
        <v>301</v>
      </c>
      <c r="C60" s="43"/>
      <c r="D60" s="79" t="s">
        <v>302</v>
      </c>
      <c r="E60" s="72"/>
      <c r="F60" s="179">
        <f>SUM(F61:F62)</f>
        <v>300000</v>
      </c>
      <c r="G60" s="179">
        <f>SUM(G61:G62)</f>
        <v>0</v>
      </c>
      <c r="H60" s="179">
        <f>SUM(H61:H62)</f>
        <v>300000</v>
      </c>
    </row>
    <row r="61" spans="1:8" s="35" customFormat="1" ht="56.25">
      <c r="A61" s="157">
        <v>1115011</v>
      </c>
      <c r="B61" s="43" t="s">
        <v>198</v>
      </c>
      <c r="C61" s="43" t="s">
        <v>81</v>
      </c>
      <c r="D61" s="65" t="s">
        <v>149</v>
      </c>
      <c r="E61" s="270" t="s">
        <v>234</v>
      </c>
      <c r="F61" s="179">
        <v>172000</v>
      </c>
      <c r="G61" s="180"/>
      <c r="H61" s="181">
        <f>SUM(F61+G61)</f>
        <v>172000</v>
      </c>
    </row>
    <row r="62" spans="1:8" s="27" customFormat="1" ht="56.25" customHeight="1" thickBot="1">
      <c r="A62" s="157">
        <v>1115012</v>
      </c>
      <c r="B62" s="209" t="s">
        <v>281</v>
      </c>
      <c r="C62" s="209" t="s">
        <v>81</v>
      </c>
      <c r="D62" s="212" t="s">
        <v>282</v>
      </c>
      <c r="E62" s="271"/>
      <c r="F62" s="179">
        <v>128000</v>
      </c>
      <c r="G62" s="180"/>
      <c r="H62" s="181">
        <f>SUM(F62+G62)</f>
        <v>128000</v>
      </c>
    </row>
    <row r="63" spans="1:8" ht="57" thickBot="1">
      <c r="A63" s="162" t="s">
        <v>150</v>
      </c>
      <c r="B63" s="9"/>
      <c r="C63" s="9"/>
      <c r="D63" s="97" t="s">
        <v>44</v>
      </c>
      <c r="E63" s="96"/>
      <c r="F63" s="178">
        <f>SUM(F66+F68+F69+F70+F71+F72+F73+F74)</f>
        <v>2200000</v>
      </c>
      <c r="G63" s="178">
        <f>SUM(G66+G68+G69+G70+G71+G72+G73+G74)</f>
        <v>0</v>
      </c>
      <c r="H63" s="178">
        <f>SUM(H66+H68+H69+H70+H71+H72+H73+H74)</f>
        <v>2200000</v>
      </c>
    </row>
    <row r="64" spans="1:8" ht="0.75" hidden="1" customHeight="1">
      <c r="A64" s="135"/>
      <c r="B64" s="36" t="s">
        <v>45</v>
      </c>
      <c r="C64" s="36"/>
      <c r="D64" s="98" t="s">
        <v>46</v>
      </c>
      <c r="E64" s="99"/>
      <c r="F64" s="182"/>
      <c r="G64" s="182"/>
      <c r="H64" s="21">
        <f t="shared" ref="H64:H79" si="1">SUM(F64+G64)</f>
        <v>0</v>
      </c>
    </row>
    <row r="65" spans="1:8" ht="15.75" hidden="1" customHeight="1">
      <c r="A65" s="132"/>
      <c r="B65" s="36" t="s">
        <v>47</v>
      </c>
      <c r="C65" s="36"/>
      <c r="D65" s="65" t="s">
        <v>48</v>
      </c>
      <c r="E65" s="99"/>
      <c r="F65" s="182"/>
      <c r="G65" s="182"/>
      <c r="H65" s="21">
        <f t="shared" si="1"/>
        <v>0</v>
      </c>
    </row>
    <row r="66" spans="1:8" ht="41.25" customHeight="1">
      <c r="A66" s="156">
        <v>1412210</v>
      </c>
      <c r="B66" s="22" t="s">
        <v>303</v>
      </c>
      <c r="C66" s="22"/>
      <c r="D66" s="215" t="s">
        <v>304</v>
      </c>
      <c r="E66" s="72"/>
      <c r="F66" s="185">
        <f>F67</f>
        <v>570000</v>
      </c>
      <c r="G66" s="185">
        <f>G67</f>
        <v>0</v>
      </c>
      <c r="H66" s="185">
        <f>H67</f>
        <v>570000</v>
      </c>
    </row>
    <row r="67" spans="1:8" ht="41.25" customHeight="1">
      <c r="A67" s="157">
        <v>1412211</v>
      </c>
      <c r="B67" s="55" t="s">
        <v>200</v>
      </c>
      <c r="C67" s="56" t="s">
        <v>53</v>
      </c>
      <c r="D67" s="163" t="s">
        <v>151</v>
      </c>
      <c r="E67" s="72" t="s">
        <v>257</v>
      </c>
      <c r="F67" s="183">
        <v>570000</v>
      </c>
      <c r="G67" s="45"/>
      <c r="H67" s="184">
        <f>SUM(F67+G67)</f>
        <v>570000</v>
      </c>
    </row>
    <row r="68" spans="1:8" s="27" customFormat="1" ht="19.5" customHeight="1">
      <c r="A68" s="156">
        <v>1412220</v>
      </c>
      <c r="B68" s="36" t="s">
        <v>199</v>
      </c>
      <c r="C68" s="36" t="s">
        <v>50</v>
      </c>
      <c r="D68" s="81" t="s">
        <v>152</v>
      </c>
      <c r="E68" s="69" t="s">
        <v>253</v>
      </c>
      <c r="F68" s="182">
        <v>450000</v>
      </c>
      <c r="G68" s="182"/>
      <c r="H68" s="21">
        <f t="shared" si="1"/>
        <v>450000</v>
      </c>
    </row>
    <row r="69" spans="1:8" s="27" customFormat="1" ht="38.25" customHeight="1">
      <c r="A69" s="156">
        <v>1412220</v>
      </c>
      <c r="B69" s="36" t="s">
        <v>199</v>
      </c>
      <c r="C69" s="43" t="s">
        <v>50</v>
      </c>
      <c r="D69" s="81" t="s">
        <v>152</v>
      </c>
      <c r="E69" s="72" t="s">
        <v>223</v>
      </c>
      <c r="F69" s="179">
        <v>500000</v>
      </c>
      <c r="G69" s="179"/>
      <c r="H69" s="181">
        <f t="shared" si="1"/>
        <v>500000</v>
      </c>
    </row>
    <row r="70" spans="1:8" s="27" customFormat="1" ht="23.25" customHeight="1">
      <c r="A70" s="156">
        <v>1412220</v>
      </c>
      <c r="B70" s="36" t="s">
        <v>199</v>
      </c>
      <c r="C70" s="37" t="s">
        <v>50</v>
      </c>
      <c r="D70" s="81" t="s">
        <v>152</v>
      </c>
      <c r="E70" s="69" t="s">
        <v>254</v>
      </c>
      <c r="F70" s="45">
        <v>100000</v>
      </c>
      <c r="G70" s="45"/>
      <c r="H70" s="57">
        <f t="shared" si="1"/>
        <v>100000</v>
      </c>
    </row>
    <row r="71" spans="1:8" s="27" customFormat="1" ht="39" customHeight="1">
      <c r="A71" s="156">
        <v>1412220</v>
      </c>
      <c r="B71" s="36" t="s">
        <v>199</v>
      </c>
      <c r="C71" s="37" t="s">
        <v>50</v>
      </c>
      <c r="D71" s="81" t="s">
        <v>152</v>
      </c>
      <c r="E71" s="69" t="s">
        <v>255</v>
      </c>
      <c r="F71" s="45">
        <v>80000</v>
      </c>
      <c r="G71" s="45"/>
      <c r="H71" s="57">
        <f t="shared" si="1"/>
        <v>80000</v>
      </c>
    </row>
    <row r="72" spans="1:8" s="27" customFormat="1" ht="37.5">
      <c r="A72" s="156">
        <v>1412220</v>
      </c>
      <c r="B72" s="36" t="s">
        <v>199</v>
      </c>
      <c r="C72" s="37" t="s">
        <v>50</v>
      </c>
      <c r="D72" s="81" t="s">
        <v>152</v>
      </c>
      <c r="E72" s="69" t="s">
        <v>256</v>
      </c>
      <c r="F72" s="45">
        <v>200000</v>
      </c>
      <c r="G72" s="45"/>
      <c r="H72" s="57">
        <f t="shared" si="1"/>
        <v>200000</v>
      </c>
    </row>
    <row r="73" spans="1:8" s="27" customFormat="1" ht="37.5">
      <c r="A73" s="156">
        <v>1412220</v>
      </c>
      <c r="B73" s="36" t="s">
        <v>199</v>
      </c>
      <c r="C73" s="37" t="s">
        <v>50</v>
      </c>
      <c r="D73" s="81" t="s">
        <v>152</v>
      </c>
      <c r="E73" s="69" t="s">
        <v>290</v>
      </c>
      <c r="F73" s="45">
        <v>200000</v>
      </c>
      <c r="G73" s="45"/>
      <c r="H73" s="57">
        <f t="shared" si="1"/>
        <v>200000</v>
      </c>
    </row>
    <row r="74" spans="1:8" s="27" customFormat="1" ht="38.25" thickBot="1">
      <c r="A74" s="156">
        <v>1412220</v>
      </c>
      <c r="B74" s="216" t="s">
        <v>199</v>
      </c>
      <c r="C74" s="217" t="s">
        <v>50</v>
      </c>
      <c r="D74" s="81" t="s">
        <v>152</v>
      </c>
      <c r="E74" s="72" t="s">
        <v>258</v>
      </c>
      <c r="F74" s="183">
        <v>100000</v>
      </c>
      <c r="G74" s="183"/>
      <c r="H74" s="184">
        <f>SUM(F74+G74)</f>
        <v>100000</v>
      </c>
    </row>
    <row r="75" spans="1:8" s="27" customFormat="1" ht="19.5" hidden="1" thickBot="1">
      <c r="A75" s="156"/>
      <c r="B75" s="22"/>
      <c r="C75" s="22"/>
      <c r="D75" s="81"/>
      <c r="E75" s="72"/>
      <c r="F75" s="185"/>
      <c r="G75" s="185"/>
      <c r="H75" s="174"/>
    </row>
    <row r="76" spans="1:8" s="27" customFormat="1" ht="55.5" hidden="1" customHeight="1" thickBot="1">
      <c r="A76" s="157"/>
      <c r="B76" s="55"/>
      <c r="C76" s="56"/>
      <c r="D76" s="163"/>
      <c r="E76" s="72"/>
      <c r="F76" s="183"/>
      <c r="G76" s="45"/>
      <c r="H76" s="184"/>
    </row>
    <row r="77" spans="1:8" s="27" customFormat="1" ht="0.75" hidden="1" customHeight="1" thickBot="1">
      <c r="A77" s="159"/>
      <c r="B77" s="36" t="s">
        <v>49</v>
      </c>
      <c r="C77" s="36"/>
      <c r="D77" s="67" t="s">
        <v>51</v>
      </c>
      <c r="E77" s="69" t="s">
        <v>52</v>
      </c>
      <c r="F77" s="182"/>
      <c r="G77" s="45"/>
      <c r="H77" s="21">
        <f t="shared" si="1"/>
        <v>0</v>
      </c>
    </row>
    <row r="78" spans="1:8" s="27" customFormat="1" ht="0.75" hidden="1" customHeight="1" thickBot="1">
      <c r="A78" s="160"/>
      <c r="B78" s="43"/>
      <c r="C78" s="43"/>
      <c r="D78" s="100"/>
      <c r="E78" s="72"/>
      <c r="F78" s="179"/>
      <c r="G78" s="179"/>
      <c r="H78" s="181"/>
    </row>
    <row r="79" spans="1:8" s="35" customFormat="1" ht="48" hidden="1" customHeight="1">
      <c r="A79" s="161"/>
      <c r="B79" s="50" t="s">
        <v>41</v>
      </c>
      <c r="C79" s="50" t="s">
        <v>40</v>
      </c>
      <c r="D79" s="101" t="s">
        <v>42</v>
      </c>
      <c r="E79" s="72" t="s">
        <v>91</v>
      </c>
      <c r="F79" s="183"/>
      <c r="G79" s="183"/>
      <c r="H79" s="184">
        <f t="shared" si="1"/>
        <v>0</v>
      </c>
    </row>
    <row r="80" spans="1:8" s="27" customFormat="1" ht="19.5" hidden="1" thickBot="1">
      <c r="A80" s="156"/>
      <c r="B80" s="22"/>
      <c r="C80" s="22"/>
      <c r="D80" s="81"/>
      <c r="E80" s="72"/>
      <c r="F80" s="185"/>
      <c r="G80" s="185"/>
      <c r="H80" s="174"/>
    </row>
    <row r="81" spans="1:12" s="27" customFormat="1" ht="19.5" hidden="1" thickBot="1">
      <c r="A81" s="136"/>
      <c r="B81" s="39"/>
      <c r="C81" s="39"/>
      <c r="D81" s="102"/>
      <c r="E81" s="103"/>
      <c r="F81" s="185"/>
      <c r="G81" s="185"/>
      <c r="H81" s="186"/>
    </row>
    <row r="82" spans="1:12" ht="61.5" customHeight="1" thickBot="1">
      <c r="A82" s="162" t="s">
        <v>153</v>
      </c>
      <c r="B82" s="9"/>
      <c r="C82" s="9"/>
      <c r="D82" s="97" t="s">
        <v>54</v>
      </c>
      <c r="E82" s="104"/>
      <c r="F82" s="187">
        <f>SUM(F83+F85+F87+F88+F90+F92+F93+F103)</f>
        <v>3967000</v>
      </c>
      <c r="G82" s="187">
        <f>SUM(G83+G85+G87+G88+G90+G92+G93+G103)</f>
        <v>350000</v>
      </c>
      <c r="H82" s="187">
        <f>SUM(H83+H85+H87+H88+H90+H92+H93+H103)</f>
        <v>4317000</v>
      </c>
    </row>
    <row r="83" spans="1:12" s="27" customFormat="1" ht="37.5" customHeight="1">
      <c r="A83" s="156">
        <v>1513130</v>
      </c>
      <c r="B83" s="43" t="s">
        <v>305</v>
      </c>
      <c r="C83" s="43"/>
      <c r="D83" s="218" t="s">
        <v>306</v>
      </c>
      <c r="E83" s="108"/>
      <c r="F83" s="179">
        <f>SUM(F84)</f>
        <v>15000</v>
      </c>
      <c r="G83" s="179">
        <f>SUM(G84)</f>
        <v>0</v>
      </c>
      <c r="H83" s="179">
        <f>SUM(H84)</f>
        <v>15000</v>
      </c>
    </row>
    <row r="84" spans="1:12" s="151" customFormat="1" ht="56.25">
      <c r="A84" s="157">
        <v>1513132</v>
      </c>
      <c r="B84" s="219" t="s">
        <v>203</v>
      </c>
      <c r="C84" s="219" t="s">
        <v>56</v>
      </c>
      <c r="D84" s="220" t="s">
        <v>57</v>
      </c>
      <c r="E84" s="108" t="s">
        <v>267</v>
      </c>
      <c r="F84" s="221">
        <v>15000</v>
      </c>
      <c r="G84" s="222"/>
      <c r="H84" s="168">
        <f>SUM(F84+G84)</f>
        <v>15000</v>
      </c>
    </row>
    <row r="85" spans="1:12" s="27" customFormat="1" ht="37.5">
      <c r="A85" s="156">
        <v>1513140</v>
      </c>
      <c r="B85" s="43" t="s">
        <v>197</v>
      </c>
      <c r="C85" s="43"/>
      <c r="D85" s="77" t="s">
        <v>284</v>
      </c>
      <c r="E85" s="108"/>
      <c r="F85" s="179">
        <f>SUM(F86)</f>
        <v>180000</v>
      </c>
      <c r="G85" s="179">
        <f>SUM(G86)</f>
        <v>0</v>
      </c>
      <c r="H85" s="179">
        <f>SUM(H86)</f>
        <v>180000</v>
      </c>
    </row>
    <row r="86" spans="1:12" s="151" customFormat="1" ht="45.75" customHeight="1">
      <c r="A86" s="157">
        <v>1513143</v>
      </c>
      <c r="B86" s="152" t="s">
        <v>283</v>
      </c>
      <c r="C86" s="152" t="s">
        <v>56</v>
      </c>
      <c r="D86" s="107" t="s">
        <v>285</v>
      </c>
      <c r="E86" s="69" t="s">
        <v>268</v>
      </c>
      <c r="F86" s="221">
        <v>180000</v>
      </c>
      <c r="G86" s="221"/>
      <c r="H86" s="168">
        <f>SUM(F86+G86)</f>
        <v>180000</v>
      </c>
    </row>
    <row r="87" spans="1:12" s="27" customFormat="1" ht="48" customHeight="1">
      <c r="A87" s="223">
        <v>1513160</v>
      </c>
      <c r="B87" s="43" t="s">
        <v>280</v>
      </c>
      <c r="C87" s="43" t="s">
        <v>56</v>
      </c>
      <c r="D87" s="224" t="s">
        <v>42</v>
      </c>
      <c r="E87" s="108" t="s">
        <v>277</v>
      </c>
      <c r="F87" s="179">
        <v>130000</v>
      </c>
      <c r="G87" s="179"/>
      <c r="H87" s="181">
        <f>SUM(F87+G87)</f>
        <v>130000</v>
      </c>
    </row>
    <row r="88" spans="1:12" s="27" customFormat="1" ht="100.5" customHeight="1">
      <c r="A88" s="225" t="s">
        <v>307</v>
      </c>
      <c r="B88" s="50" t="s">
        <v>308</v>
      </c>
      <c r="C88" s="226"/>
      <c r="D88" s="227" t="s">
        <v>309</v>
      </c>
      <c r="E88" s="228"/>
      <c r="F88" s="229">
        <f>SUM(F89)</f>
        <v>800000</v>
      </c>
      <c r="G88" s="229">
        <f>SUM(G89)</f>
        <v>0</v>
      </c>
      <c r="H88" s="229">
        <f>SUM(H89)</f>
        <v>800000</v>
      </c>
    </row>
    <row r="89" spans="1:12" s="151" customFormat="1" ht="93" customHeight="1">
      <c r="A89" s="230" t="s">
        <v>286</v>
      </c>
      <c r="B89" s="231" t="s">
        <v>287</v>
      </c>
      <c r="C89" s="231" t="s">
        <v>58</v>
      </c>
      <c r="D89" s="232" t="s">
        <v>155</v>
      </c>
      <c r="E89" s="106" t="s">
        <v>270</v>
      </c>
      <c r="F89" s="233">
        <v>800000</v>
      </c>
      <c r="G89" s="233"/>
      <c r="H89" s="234">
        <f>SUM(F89+G89)</f>
        <v>800000</v>
      </c>
    </row>
    <row r="90" spans="1:12" s="210" customFormat="1" ht="42" customHeight="1">
      <c r="A90" s="208" t="s">
        <v>310</v>
      </c>
      <c r="B90" s="209" t="s">
        <v>311</v>
      </c>
      <c r="C90" s="209"/>
      <c r="D90" s="140" t="s">
        <v>126</v>
      </c>
      <c r="E90" s="211"/>
      <c r="F90" s="179">
        <f>SUM(F91)</f>
        <v>250000</v>
      </c>
      <c r="G90" s="179">
        <f>SUM(G91)</f>
        <v>0</v>
      </c>
      <c r="H90" s="179">
        <f>SUM(H91)</f>
        <v>250000</v>
      </c>
    </row>
    <row r="91" spans="1:12" s="151" customFormat="1" ht="37.5" customHeight="1">
      <c r="A91" s="157">
        <v>1513201</v>
      </c>
      <c r="B91" s="219" t="s">
        <v>202</v>
      </c>
      <c r="C91" s="219" t="s">
        <v>13</v>
      </c>
      <c r="D91" s="220" t="s">
        <v>55</v>
      </c>
      <c r="E91" s="108" t="s">
        <v>266</v>
      </c>
      <c r="F91" s="221">
        <v>250000</v>
      </c>
      <c r="G91" s="221"/>
      <c r="H91" s="235">
        <f>SUM(F91+G91)</f>
        <v>250000</v>
      </c>
    </row>
    <row r="92" spans="1:12" s="27" customFormat="1" ht="36.75" customHeight="1">
      <c r="A92" s="133" t="s">
        <v>156</v>
      </c>
      <c r="B92" s="50" t="s">
        <v>205</v>
      </c>
      <c r="C92" s="50" t="s">
        <v>119</v>
      </c>
      <c r="D92" s="236" t="s">
        <v>157</v>
      </c>
      <c r="E92" s="237" t="s">
        <v>59</v>
      </c>
      <c r="F92" s="229">
        <v>65000</v>
      </c>
      <c r="G92" s="238"/>
      <c r="H92" s="177">
        <f>SUM(F92+G92)</f>
        <v>65000</v>
      </c>
    </row>
    <row r="93" spans="1:12" s="27" customFormat="1" ht="37.5" hidden="1">
      <c r="A93" s="133" t="s">
        <v>295</v>
      </c>
      <c r="B93" s="50" t="s">
        <v>201</v>
      </c>
      <c r="C93" s="50" t="s">
        <v>11</v>
      </c>
      <c r="D93" s="239" t="s">
        <v>12</v>
      </c>
      <c r="E93" s="237"/>
      <c r="F93" s="238">
        <f>SUM(F94:F102)</f>
        <v>2127000</v>
      </c>
      <c r="G93" s="238">
        <f>SUM(G94:G102)</f>
        <v>350000</v>
      </c>
      <c r="H93" s="238">
        <f>SUM(H94:H102)</f>
        <v>2477000</v>
      </c>
    </row>
    <row r="94" spans="1:12" s="27" customFormat="1" ht="76.5" customHeight="1">
      <c r="A94" s="240">
        <v>1513400</v>
      </c>
      <c r="B94" s="50" t="s">
        <v>201</v>
      </c>
      <c r="C94" s="50" t="s">
        <v>11</v>
      </c>
      <c r="D94" s="239" t="s">
        <v>12</v>
      </c>
      <c r="E94" s="237" t="s">
        <v>259</v>
      </c>
      <c r="F94" s="229">
        <v>130000</v>
      </c>
      <c r="G94" s="229"/>
      <c r="H94" s="177">
        <f t="shared" ref="H94:H102" si="2">SUM(F94+G94)</f>
        <v>130000</v>
      </c>
      <c r="I94" s="28"/>
      <c r="J94" s="29"/>
      <c r="K94" s="30"/>
      <c r="L94" s="31"/>
    </row>
    <row r="95" spans="1:12" s="27" customFormat="1" ht="37.5">
      <c r="A95" s="156">
        <v>1513400</v>
      </c>
      <c r="B95" s="36" t="s">
        <v>201</v>
      </c>
      <c r="C95" s="36" t="s">
        <v>11</v>
      </c>
      <c r="D95" s="105" t="s">
        <v>12</v>
      </c>
      <c r="E95" s="106" t="s">
        <v>260</v>
      </c>
      <c r="F95" s="182">
        <v>1200000</v>
      </c>
      <c r="G95" s="182"/>
      <c r="H95" s="21">
        <f t="shared" si="2"/>
        <v>1200000</v>
      </c>
      <c r="I95" s="28"/>
      <c r="J95" s="29"/>
      <c r="K95" s="30"/>
      <c r="L95" s="31"/>
    </row>
    <row r="96" spans="1:12" s="27" customFormat="1" ht="37.5">
      <c r="A96" s="156">
        <v>1513400</v>
      </c>
      <c r="B96" s="36" t="s">
        <v>201</v>
      </c>
      <c r="C96" s="37" t="s">
        <v>11</v>
      </c>
      <c r="D96" s="105" t="s">
        <v>12</v>
      </c>
      <c r="E96" s="69" t="s">
        <v>261</v>
      </c>
      <c r="F96" s="45"/>
      <c r="G96" s="182">
        <v>100000</v>
      </c>
      <c r="H96" s="21">
        <f t="shared" si="2"/>
        <v>100000</v>
      </c>
      <c r="I96" s="28"/>
      <c r="J96" s="29"/>
      <c r="K96" s="30"/>
      <c r="L96" s="31"/>
    </row>
    <row r="97" spans="1:12" s="27" customFormat="1" ht="56.25">
      <c r="A97" s="156">
        <v>1513400</v>
      </c>
      <c r="B97" s="36" t="s">
        <v>201</v>
      </c>
      <c r="C97" s="37" t="s">
        <v>11</v>
      </c>
      <c r="D97" s="70" t="s">
        <v>12</v>
      </c>
      <c r="E97" s="86" t="s">
        <v>262</v>
      </c>
      <c r="F97" s="45"/>
      <c r="G97" s="182">
        <v>250000</v>
      </c>
      <c r="H97" s="21">
        <f t="shared" si="2"/>
        <v>250000</v>
      </c>
      <c r="I97" s="28"/>
      <c r="J97" s="29"/>
      <c r="K97" s="30"/>
      <c r="L97" s="31"/>
    </row>
    <row r="98" spans="1:12" s="27" customFormat="1" ht="37.5">
      <c r="A98" s="156">
        <v>1513400</v>
      </c>
      <c r="B98" s="36" t="s">
        <v>201</v>
      </c>
      <c r="C98" s="37" t="s">
        <v>11</v>
      </c>
      <c r="D98" s="70" t="s">
        <v>12</v>
      </c>
      <c r="E98" s="86" t="s">
        <v>263</v>
      </c>
      <c r="F98" s="45">
        <v>45000</v>
      </c>
      <c r="G98" s="182"/>
      <c r="H98" s="21">
        <f t="shared" si="2"/>
        <v>45000</v>
      </c>
      <c r="I98" s="28"/>
      <c r="J98" s="29"/>
      <c r="K98" s="30"/>
      <c r="L98" s="31"/>
    </row>
    <row r="99" spans="1:12" s="27" customFormat="1" ht="37.5">
      <c r="A99" s="156">
        <v>1513400</v>
      </c>
      <c r="B99" s="36" t="s">
        <v>201</v>
      </c>
      <c r="C99" s="37" t="s">
        <v>11</v>
      </c>
      <c r="D99" s="70" t="s">
        <v>12</v>
      </c>
      <c r="E99" s="86" t="s">
        <v>264</v>
      </c>
      <c r="F99" s="45">
        <v>102000</v>
      </c>
      <c r="G99" s="182"/>
      <c r="H99" s="21">
        <f t="shared" si="2"/>
        <v>102000</v>
      </c>
      <c r="I99" s="28"/>
      <c r="J99" s="29"/>
      <c r="K99" s="30"/>
      <c r="L99" s="31"/>
    </row>
    <row r="100" spans="1:12" s="27" customFormat="1" ht="37.5">
      <c r="A100" s="156">
        <v>1513400</v>
      </c>
      <c r="B100" s="36" t="s">
        <v>201</v>
      </c>
      <c r="C100" s="37" t="s">
        <v>11</v>
      </c>
      <c r="D100" s="70" t="s">
        <v>12</v>
      </c>
      <c r="E100" s="86" t="s">
        <v>265</v>
      </c>
      <c r="F100" s="45">
        <v>400000</v>
      </c>
      <c r="G100" s="182"/>
      <c r="H100" s="21">
        <f t="shared" si="2"/>
        <v>400000</v>
      </c>
      <c r="I100" s="28"/>
      <c r="J100" s="29"/>
      <c r="K100" s="30"/>
      <c r="L100" s="31"/>
    </row>
    <row r="101" spans="1:12" s="27" customFormat="1" ht="43.5" customHeight="1">
      <c r="A101" s="156">
        <v>1513400</v>
      </c>
      <c r="B101" s="36" t="s">
        <v>201</v>
      </c>
      <c r="C101" s="37" t="s">
        <v>11</v>
      </c>
      <c r="D101" s="70" t="s">
        <v>12</v>
      </c>
      <c r="E101" s="107" t="s">
        <v>117</v>
      </c>
      <c r="F101" s="45">
        <v>200000</v>
      </c>
      <c r="G101" s="45"/>
      <c r="H101" s="57">
        <f t="shared" si="2"/>
        <v>200000</v>
      </c>
    </row>
    <row r="102" spans="1:12" s="210" customFormat="1" ht="42" customHeight="1">
      <c r="A102" s="208" t="s">
        <v>295</v>
      </c>
      <c r="B102" s="209" t="s">
        <v>201</v>
      </c>
      <c r="C102" s="209" t="s">
        <v>11</v>
      </c>
      <c r="D102" s="70" t="s">
        <v>12</v>
      </c>
      <c r="E102" s="211" t="s">
        <v>296</v>
      </c>
      <c r="F102" s="179">
        <v>50000</v>
      </c>
      <c r="G102" s="45"/>
      <c r="H102" s="57">
        <f t="shared" si="2"/>
        <v>50000</v>
      </c>
    </row>
    <row r="103" spans="1:12" s="27" customFormat="1" ht="81" customHeight="1" thickBot="1">
      <c r="A103" s="156">
        <v>1513500</v>
      </c>
      <c r="B103" s="37" t="s">
        <v>204</v>
      </c>
      <c r="C103" s="37" t="s">
        <v>56</v>
      </c>
      <c r="D103" s="38" t="s">
        <v>154</v>
      </c>
      <c r="E103" s="69" t="s">
        <v>269</v>
      </c>
      <c r="F103" s="179">
        <v>400000</v>
      </c>
      <c r="G103" s="179"/>
      <c r="H103" s="57">
        <f>SUM(F103+G103)</f>
        <v>400000</v>
      </c>
    </row>
    <row r="104" spans="1:12" ht="61.5" customHeight="1" thickBot="1">
      <c r="A104" s="162" t="s">
        <v>158</v>
      </c>
      <c r="B104" s="9"/>
      <c r="C104" s="9"/>
      <c r="D104" s="97" t="s">
        <v>60</v>
      </c>
      <c r="E104" s="96"/>
      <c r="F104" s="178">
        <f>SUM(F105+F106+F107+F110+F118+F119+F120+F121+F123+F122+F117)</f>
        <v>41935985</v>
      </c>
      <c r="G104" s="178">
        <f>SUM(G105+G106+G107+G110+G118+G119+G120+G121+G123+G122+G117)</f>
        <v>32380387</v>
      </c>
      <c r="H104" s="178">
        <f>SUM(H105+H106+H107+H110+H118+H119+H120+H121+H123+H122+H117)</f>
        <v>74316372</v>
      </c>
    </row>
    <row r="105" spans="1:12" s="27" customFormat="1" ht="75">
      <c r="A105" s="135" t="s">
        <v>160</v>
      </c>
      <c r="B105" s="36" t="s">
        <v>206</v>
      </c>
      <c r="C105" s="36" t="s">
        <v>61</v>
      </c>
      <c r="D105" s="110" t="s">
        <v>159</v>
      </c>
      <c r="E105" s="106" t="s">
        <v>248</v>
      </c>
      <c r="F105" s="182"/>
      <c r="G105" s="262">
        <v>3980000</v>
      </c>
      <c r="H105" s="57">
        <f t="shared" ref="H105:H123" si="3">SUM(F105+G105)</f>
        <v>3980000</v>
      </c>
    </row>
    <row r="106" spans="1:12" s="27" customFormat="1" ht="75" customHeight="1">
      <c r="A106" s="132" t="s">
        <v>160</v>
      </c>
      <c r="B106" s="36" t="s">
        <v>206</v>
      </c>
      <c r="C106" s="37" t="s">
        <v>61</v>
      </c>
      <c r="D106" s="110" t="s">
        <v>159</v>
      </c>
      <c r="E106" s="69" t="s">
        <v>246</v>
      </c>
      <c r="F106" s="45"/>
      <c r="G106" s="263">
        <v>696187</v>
      </c>
      <c r="H106" s="57">
        <f t="shared" si="3"/>
        <v>696187</v>
      </c>
    </row>
    <row r="107" spans="1:12" s="27" customFormat="1" ht="45" customHeight="1">
      <c r="A107" s="132" t="s">
        <v>312</v>
      </c>
      <c r="B107" s="37" t="s">
        <v>313</v>
      </c>
      <c r="C107" s="37"/>
      <c r="D107" s="146" t="s">
        <v>314</v>
      </c>
      <c r="E107" s="69"/>
      <c r="F107" s="45">
        <f>SUM(F108:F109)</f>
        <v>0</v>
      </c>
      <c r="G107" s="263">
        <f>SUM(G108:G109)</f>
        <v>2000000</v>
      </c>
      <c r="H107" s="45">
        <f>SUM(H108:H109)</f>
        <v>2000000</v>
      </c>
    </row>
    <row r="108" spans="1:12" s="151" customFormat="1" ht="37.5">
      <c r="A108" s="147" t="s">
        <v>161</v>
      </c>
      <c r="B108" s="152" t="s">
        <v>207</v>
      </c>
      <c r="C108" s="152" t="s">
        <v>61</v>
      </c>
      <c r="D108" s="241" t="s">
        <v>162</v>
      </c>
      <c r="E108" s="69" t="s">
        <v>249</v>
      </c>
      <c r="F108" s="222"/>
      <c r="G108" s="264">
        <v>1000000</v>
      </c>
      <c r="H108" s="234">
        <f t="shared" si="3"/>
        <v>1000000</v>
      </c>
    </row>
    <row r="109" spans="1:12" s="151" customFormat="1" ht="37.5">
      <c r="A109" s="147" t="s">
        <v>161</v>
      </c>
      <c r="B109" s="152" t="s">
        <v>207</v>
      </c>
      <c r="C109" s="242" t="s">
        <v>61</v>
      </c>
      <c r="D109" s="243" t="s">
        <v>162</v>
      </c>
      <c r="E109" s="68" t="s">
        <v>247</v>
      </c>
      <c r="F109" s="222"/>
      <c r="G109" s="264">
        <v>1000000</v>
      </c>
      <c r="H109" s="234">
        <f t="shared" si="3"/>
        <v>1000000</v>
      </c>
    </row>
    <row r="110" spans="1:12" s="27" customFormat="1" ht="18.75" hidden="1">
      <c r="A110" s="132" t="s">
        <v>163</v>
      </c>
      <c r="B110" s="43" t="s">
        <v>209</v>
      </c>
      <c r="C110" s="244" t="s">
        <v>62</v>
      </c>
      <c r="D110" s="245" t="s">
        <v>63</v>
      </c>
      <c r="E110" s="214"/>
      <c r="F110" s="246">
        <f>SUM(F111:F116)</f>
        <v>31285985</v>
      </c>
      <c r="G110" s="246">
        <f>SUM(G111:G116)</f>
        <v>6378600</v>
      </c>
      <c r="H110" s="246">
        <f>SUM(H111:H116)</f>
        <v>37664585</v>
      </c>
    </row>
    <row r="111" spans="1:12" s="27" customFormat="1" ht="37.5">
      <c r="A111" s="132" t="s">
        <v>163</v>
      </c>
      <c r="B111" s="43" t="s">
        <v>209</v>
      </c>
      <c r="C111" s="244" t="s">
        <v>62</v>
      </c>
      <c r="D111" s="245" t="s">
        <v>63</v>
      </c>
      <c r="E111" s="247" t="s">
        <v>245</v>
      </c>
      <c r="F111" s="263">
        <v>17452985</v>
      </c>
      <c r="G111" s="263">
        <v>6378600</v>
      </c>
      <c r="H111" s="57">
        <f t="shared" si="3"/>
        <v>23831585</v>
      </c>
    </row>
    <row r="112" spans="1:12" s="27" customFormat="1" ht="37.5">
      <c r="A112" s="132" t="s">
        <v>163</v>
      </c>
      <c r="B112" s="43" t="s">
        <v>209</v>
      </c>
      <c r="C112" s="43" t="s">
        <v>62</v>
      </c>
      <c r="D112" s="203" t="s">
        <v>63</v>
      </c>
      <c r="E112" s="112" t="s">
        <v>243</v>
      </c>
      <c r="F112" s="263">
        <v>575000</v>
      </c>
      <c r="G112" s="45"/>
      <c r="H112" s="57">
        <f t="shared" si="3"/>
        <v>575000</v>
      </c>
    </row>
    <row r="113" spans="1:8" s="27" customFormat="1" ht="37.5">
      <c r="A113" s="132" t="s">
        <v>163</v>
      </c>
      <c r="B113" s="43" t="s">
        <v>209</v>
      </c>
      <c r="C113" s="43" t="s">
        <v>62</v>
      </c>
      <c r="D113" s="110" t="s">
        <v>63</v>
      </c>
      <c r="E113" s="112" t="s">
        <v>242</v>
      </c>
      <c r="F113" s="263">
        <v>6545000</v>
      </c>
      <c r="G113" s="45"/>
      <c r="H113" s="57">
        <f t="shared" si="3"/>
        <v>6545000</v>
      </c>
    </row>
    <row r="114" spans="1:8" s="27" customFormat="1" ht="37.5">
      <c r="A114" s="132" t="s">
        <v>163</v>
      </c>
      <c r="B114" s="43" t="s">
        <v>209</v>
      </c>
      <c r="C114" s="43" t="s">
        <v>62</v>
      </c>
      <c r="D114" s="110" t="s">
        <v>63</v>
      </c>
      <c r="E114" s="113" t="s">
        <v>240</v>
      </c>
      <c r="F114" s="266">
        <v>4990000</v>
      </c>
      <c r="G114" s="45"/>
      <c r="H114" s="57">
        <f t="shared" si="3"/>
        <v>4990000</v>
      </c>
    </row>
    <row r="115" spans="1:8" s="27" customFormat="1" ht="62.25" customHeight="1">
      <c r="A115" s="132" t="s">
        <v>163</v>
      </c>
      <c r="B115" s="43" t="s">
        <v>209</v>
      </c>
      <c r="C115" s="62" t="s">
        <v>62</v>
      </c>
      <c r="D115" s="110" t="s">
        <v>63</v>
      </c>
      <c r="E115" s="113" t="s">
        <v>241</v>
      </c>
      <c r="F115" s="266">
        <v>1423000</v>
      </c>
      <c r="G115" s="45"/>
      <c r="H115" s="57">
        <f t="shared" si="3"/>
        <v>1423000</v>
      </c>
    </row>
    <row r="116" spans="1:8" s="27" customFormat="1" ht="37.5">
      <c r="A116" s="133" t="s">
        <v>163</v>
      </c>
      <c r="B116" s="50" t="s">
        <v>209</v>
      </c>
      <c r="C116" s="50" t="s">
        <v>62</v>
      </c>
      <c r="D116" s="245" t="s">
        <v>63</v>
      </c>
      <c r="E116" s="248" t="s">
        <v>239</v>
      </c>
      <c r="F116" s="265">
        <v>300000</v>
      </c>
      <c r="G116" s="249"/>
      <c r="H116" s="57">
        <f t="shared" si="3"/>
        <v>300000</v>
      </c>
    </row>
    <row r="117" spans="1:8" s="27" customFormat="1" ht="75">
      <c r="A117" s="156">
        <v>4116120</v>
      </c>
      <c r="B117" s="259" t="s">
        <v>328</v>
      </c>
      <c r="C117" s="259" t="s">
        <v>62</v>
      </c>
      <c r="D117" s="258" t="s">
        <v>329</v>
      </c>
      <c r="E117" s="260" t="s">
        <v>330</v>
      </c>
      <c r="F117" s="265">
        <v>350000</v>
      </c>
      <c r="G117" s="251"/>
      <c r="H117" s="57">
        <f t="shared" si="3"/>
        <v>350000</v>
      </c>
    </row>
    <row r="118" spans="1:8" s="27" customFormat="1" ht="112.5">
      <c r="A118" s="133" t="s">
        <v>188</v>
      </c>
      <c r="B118" s="50" t="s">
        <v>208</v>
      </c>
      <c r="C118" s="50" t="s">
        <v>62</v>
      </c>
      <c r="D118" s="250" t="s">
        <v>187</v>
      </c>
      <c r="E118" s="248" t="s">
        <v>291</v>
      </c>
      <c r="F118" s="265">
        <v>300000</v>
      </c>
      <c r="G118" s="251"/>
      <c r="H118" s="21">
        <f>SUM(F118+G118)</f>
        <v>300000</v>
      </c>
    </row>
    <row r="119" spans="1:8" s="27" customFormat="1" ht="37.5">
      <c r="A119" s="134" t="s">
        <v>164</v>
      </c>
      <c r="B119" s="252" t="s">
        <v>65</v>
      </c>
      <c r="C119" s="252" t="s">
        <v>64</v>
      </c>
      <c r="D119" s="253" t="s">
        <v>165</v>
      </c>
      <c r="E119" s="119" t="s">
        <v>250</v>
      </c>
      <c r="F119" s="267">
        <v>10000000</v>
      </c>
      <c r="G119" s="266">
        <v>18628000</v>
      </c>
      <c r="H119" s="181">
        <f t="shared" si="3"/>
        <v>28628000</v>
      </c>
    </row>
    <row r="120" spans="1:8" s="27" customFormat="1" ht="37.5">
      <c r="A120" s="156">
        <v>4017410</v>
      </c>
      <c r="B120" s="37" t="s">
        <v>191</v>
      </c>
      <c r="C120" s="37" t="s">
        <v>24</v>
      </c>
      <c r="D120" s="164" t="s">
        <v>166</v>
      </c>
      <c r="E120" s="112" t="s">
        <v>244</v>
      </c>
      <c r="F120" s="45"/>
      <c r="G120" s="263">
        <v>200000</v>
      </c>
      <c r="H120" s="181">
        <f t="shared" si="3"/>
        <v>200000</v>
      </c>
    </row>
    <row r="121" spans="1:8" s="27" customFormat="1" ht="56.25">
      <c r="A121" s="156">
        <v>4017470</v>
      </c>
      <c r="B121" s="37" t="s">
        <v>210</v>
      </c>
      <c r="C121" s="37" t="s">
        <v>25</v>
      </c>
      <c r="D121" s="158" t="s">
        <v>147</v>
      </c>
      <c r="E121" s="114" t="s">
        <v>238</v>
      </c>
      <c r="F121" s="45"/>
      <c r="G121" s="263">
        <v>97000</v>
      </c>
      <c r="H121" s="57">
        <f t="shared" si="3"/>
        <v>97000</v>
      </c>
    </row>
    <row r="122" spans="1:8" s="27" customFormat="1" ht="56.25">
      <c r="A122" s="156">
        <v>4017470</v>
      </c>
      <c r="B122" s="37" t="s">
        <v>210</v>
      </c>
      <c r="C122" s="37" t="s">
        <v>25</v>
      </c>
      <c r="D122" s="158" t="s">
        <v>147</v>
      </c>
      <c r="E122" s="261" t="s">
        <v>331</v>
      </c>
      <c r="F122" s="45"/>
      <c r="G122" s="263">
        <v>200600</v>
      </c>
      <c r="H122" s="57">
        <f t="shared" si="3"/>
        <v>200600</v>
      </c>
    </row>
    <row r="123" spans="1:8" s="27" customFormat="1" ht="57" thickBot="1">
      <c r="A123" s="132" t="s">
        <v>167</v>
      </c>
      <c r="B123" s="37" t="s">
        <v>195</v>
      </c>
      <c r="C123" s="37" t="s">
        <v>40</v>
      </c>
      <c r="D123" s="70" t="s">
        <v>42</v>
      </c>
      <c r="E123" s="114" t="s">
        <v>251</v>
      </c>
      <c r="F123" s="45"/>
      <c r="G123" s="263">
        <v>200000</v>
      </c>
      <c r="H123" s="57">
        <f t="shared" si="3"/>
        <v>200000</v>
      </c>
    </row>
    <row r="124" spans="1:8" ht="57" thickBot="1">
      <c r="A124" s="162" t="s">
        <v>168</v>
      </c>
      <c r="B124" s="12"/>
      <c r="C124" s="12"/>
      <c r="D124" s="116" t="s">
        <v>66</v>
      </c>
      <c r="E124" s="116"/>
      <c r="F124" s="178">
        <f>SUM(F126:F132)</f>
        <v>549000</v>
      </c>
      <c r="G124" s="178">
        <f>SUM(G126:G132)</f>
        <v>10000</v>
      </c>
      <c r="H124" s="188">
        <f>SUM(F124+G124)</f>
        <v>559000</v>
      </c>
    </row>
    <row r="125" spans="1:8" ht="19.5" hidden="1" thickBot="1">
      <c r="A125" s="135"/>
      <c r="B125" s="42"/>
      <c r="C125" s="42"/>
      <c r="D125" s="99"/>
      <c r="E125" s="99"/>
      <c r="F125" s="189"/>
      <c r="G125" s="189"/>
      <c r="H125" s="190"/>
    </row>
    <row r="126" spans="1:8" ht="57" hidden="1" thickBot="1">
      <c r="A126" s="132"/>
      <c r="B126" s="37" t="s">
        <v>16</v>
      </c>
      <c r="C126" s="37" t="s">
        <v>17</v>
      </c>
      <c r="D126" s="67" t="s">
        <v>18</v>
      </c>
      <c r="E126" s="86" t="s">
        <v>67</v>
      </c>
      <c r="F126" s="20"/>
      <c r="G126" s="45"/>
      <c r="H126" s="191">
        <f t="shared" ref="H126:H137" si="4">SUM(F126+G126)</f>
        <v>0</v>
      </c>
    </row>
    <row r="127" spans="1:8" ht="94.5" hidden="1" thickBot="1">
      <c r="A127" s="132"/>
      <c r="B127" s="36" t="s">
        <v>19</v>
      </c>
      <c r="C127" s="36" t="s">
        <v>25</v>
      </c>
      <c r="D127" s="70" t="s">
        <v>21</v>
      </c>
      <c r="E127" s="115" t="s">
        <v>68</v>
      </c>
      <c r="F127" s="25"/>
      <c r="G127" s="182"/>
      <c r="H127" s="191">
        <f t="shared" si="4"/>
        <v>0</v>
      </c>
    </row>
    <row r="128" spans="1:8" ht="39.75" customHeight="1" thickBot="1">
      <c r="A128" s="165">
        <v>4517310</v>
      </c>
      <c r="B128" s="36" t="s">
        <v>211</v>
      </c>
      <c r="C128" s="36" t="s">
        <v>17</v>
      </c>
      <c r="D128" s="117" t="s">
        <v>169</v>
      </c>
      <c r="E128" s="115" t="s">
        <v>293</v>
      </c>
      <c r="F128" s="25"/>
      <c r="G128" s="182">
        <v>10000</v>
      </c>
      <c r="H128" s="192">
        <f t="shared" si="4"/>
        <v>10000</v>
      </c>
    </row>
    <row r="129" spans="1:11" ht="60" customHeight="1" thickBot="1">
      <c r="A129" s="165">
        <v>4517310</v>
      </c>
      <c r="B129" s="61" t="s">
        <v>211</v>
      </c>
      <c r="C129" s="61" t="s">
        <v>17</v>
      </c>
      <c r="D129" s="117" t="s">
        <v>169</v>
      </c>
      <c r="E129" s="115" t="s">
        <v>294</v>
      </c>
      <c r="F129" s="25">
        <v>50000</v>
      </c>
      <c r="G129" s="182"/>
      <c r="H129" s="192">
        <f t="shared" si="4"/>
        <v>50000</v>
      </c>
    </row>
    <row r="130" spans="1:11" ht="99.75" customHeight="1" thickBot="1">
      <c r="A130" s="132" t="s">
        <v>170</v>
      </c>
      <c r="B130" s="36" t="s">
        <v>195</v>
      </c>
      <c r="C130" s="36" t="s">
        <v>40</v>
      </c>
      <c r="D130" s="81" t="s">
        <v>42</v>
      </c>
      <c r="E130" s="115" t="s">
        <v>226</v>
      </c>
      <c r="F130" s="25">
        <v>300000</v>
      </c>
      <c r="G130" s="182"/>
      <c r="H130" s="192">
        <f t="shared" si="4"/>
        <v>300000</v>
      </c>
    </row>
    <row r="131" spans="1:11" s="27" customFormat="1" ht="113.25" thickBot="1">
      <c r="A131" s="132" t="s">
        <v>170</v>
      </c>
      <c r="B131" s="13" t="s">
        <v>195</v>
      </c>
      <c r="C131" s="13" t="s">
        <v>40</v>
      </c>
      <c r="D131" s="81" t="s">
        <v>42</v>
      </c>
      <c r="E131" s="69" t="s">
        <v>227</v>
      </c>
      <c r="F131" s="182">
        <v>199000</v>
      </c>
      <c r="G131" s="182"/>
      <c r="H131" s="192">
        <f t="shared" si="4"/>
        <v>199000</v>
      </c>
    </row>
    <row r="132" spans="1:11" ht="50.45" hidden="1" customHeight="1" thickBot="1">
      <c r="A132" s="134"/>
      <c r="B132" s="46"/>
      <c r="C132" s="13"/>
      <c r="D132" s="102"/>
      <c r="E132" s="118"/>
      <c r="F132" s="193"/>
      <c r="G132" s="185"/>
      <c r="H132" s="174">
        <f t="shared" si="4"/>
        <v>0</v>
      </c>
    </row>
    <row r="133" spans="1:11" ht="38.25" thickBot="1">
      <c r="A133" s="162" t="s">
        <v>171</v>
      </c>
      <c r="B133" s="9"/>
      <c r="C133" s="9"/>
      <c r="D133" s="97" t="s">
        <v>69</v>
      </c>
      <c r="E133" s="96"/>
      <c r="F133" s="178">
        <f>SUM(F134+F135+F136+F137)</f>
        <v>1995000</v>
      </c>
      <c r="G133" s="178">
        <f>SUM(G134+G135+G136+G137)</f>
        <v>0</v>
      </c>
      <c r="H133" s="178">
        <f>SUM(H134+H135+H136+H137)</f>
        <v>1995000</v>
      </c>
    </row>
    <row r="134" spans="1:11" s="27" customFormat="1" ht="37.5">
      <c r="A134" s="135" t="s">
        <v>172</v>
      </c>
      <c r="B134" s="36" t="s">
        <v>212</v>
      </c>
      <c r="C134" s="36" t="s">
        <v>70</v>
      </c>
      <c r="D134" s="81" t="s">
        <v>71</v>
      </c>
      <c r="E134" s="106" t="s">
        <v>229</v>
      </c>
      <c r="F134" s="182">
        <v>1500000</v>
      </c>
      <c r="G134" s="182"/>
      <c r="H134" s="21">
        <f t="shared" si="4"/>
        <v>1500000</v>
      </c>
    </row>
    <row r="135" spans="1:11" s="27" customFormat="1" ht="56.25">
      <c r="A135" s="135" t="s">
        <v>172</v>
      </c>
      <c r="B135" s="36" t="s">
        <v>212</v>
      </c>
      <c r="C135" s="37" t="s">
        <v>70</v>
      </c>
      <c r="D135" s="67" t="s">
        <v>71</v>
      </c>
      <c r="E135" s="66" t="s">
        <v>271</v>
      </c>
      <c r="F135" s="45">
        <v>150000</v>
      </c>
      <c r="G135" s="45"/>
      <c r="H135" s="181">
        <f t="shared" si="4"/>
        <v>150000</v>
      </c>
    </row>
    <row r="136" spans="1:11" s="27" customFormat="1" ht="37.5">
      <c r="A136" s="135" t="s">
        <v>172</v>
      </c>
      <c r="B136" s="36" t="s">
        <v>212</v>
      </c>
      <c r="C136" s="37" t="s">
        <v>70</v>
      </c>
      <c r="D136" s="67" t="s">
        <v>71</v>
      </c>
      <c r="E136" s="66" t="s">
        <v>272</v>
      </c>
      <c r="F136" s="45">
        <v>300000</v>
      </c>
      <c r="G136" s="45"/>
      <c r="H136" s="181">
        <f t="shared" si="4"/>
        <v>300000</v>
      </c>
    </row>
    <row r="137" spans="1:11" s="27" customFormat="1" ht="57" thickBot="1">
      <c r="A137" s="135" t="s">
        <v>172</v>
      </c>
      <c r="B137" s="36" t="s">
        <v>212</v>
      </c>
      <c r="C137" s="37" t="s">
        <v>70</v>
      </c>
      <c r="D137" s="67" t="s">
        <v>71</v>
      </c>
      <c r="E137" s="66" t="s">
        <v>273</v>
      </c>
      <c r="F137" s="45">
        <v>45000</v>
      </c>
      <c r="G137" s="45"/>
      <c r="H137" s="181">
        <f t="shared" si="4"/>
        <v>45000</v>
      </c>
    </row>
    <row r="138" spans="1:11" ht="57" thickBot="1">
      <c r="A138" s="206" t="s">
        <v>189</v>
      </c>
      <c r="B138" s="52"/>
      <c r="C138" s="53"/>
      <c r="D138" s="120" t="s">
        <v>72</v>
      </c>
      <c r="E138" s="121"/>
      <c r="F138" s="54">
        <f>SUM(F139+F140+F141+F142+F143+F144+F145+F146+F148+F149+F150+F151+F152)</f>
        <v>0</v>
      </c>
      <c r="G138" s="54">
        <f>SUM(G139+G140+G141+G142+G143+G144+G145+G146+G148+G149+G150+G151+G152)</f>
        <v>15358933</v>
      </c>
      <c r="H138" s="54">
        <f>SUM(H139+H140+H141+H142+H143+H144+H145+H146+H148+H149+H150+H151+H152)</f>
        <v>15358933</v>
      </c>
    </row>
    <row r="139" spans="1:11" s="27" customFormat="1" ht="43.5" customHeight="1" thickBot="1">
      <c r="A139" s="135" t="s">
        <v>174</v>
      </c>
      <c r="B139" s="13" t="s">
        <v>213</v>
      </c>
      <c r="C139" s="13" t="s">
        <v>25</v>
      </c>
      <c r="D139" s="81" t="s">
        <v>173</v>
      </c>
      <c r="E139" s="204" t="s">
        <v>224</v>
      </c>
      <c r="F139" s="205"/>
      <c r="G139" s="182">
        <v>10655133</v>
      </c>
      <c r="H139" s="21">
        <f>G139</f>
        <v>10655133</v>
      </c>
      <c r="I139" s="34"/>
      <c r="J139" s="34"/>
      <c r="K139" s="34"/>
    </row>
    <row r="140" spans="1:11" s="27" customFormat="1" ht="79.5" customHeight="1" thickBot="1">
      <c r="A140" s="132" t="s">
        <v>175</v>
      </c>
      <c r="B140" s="43" t="s">
        <v>214</v>
      </c>
      <c r="C140" s="43" t="s">
        <v>73</v>
      </c>
      <c r="D140" s="254" t="s">
        <v>315</v>
      </c>
      <c r="E140" s="194" t="s">
        <v>274</v>
      </c>
      <c r="F140" s="44"/>
      <c r="G140" s="45">
        <v>150000</v>
      </c>
      <c r="H140" s="191">
        <f>G140</f>
        <v>150000</v>
      </c>
    </row>
    <row r="141" spans="1:11" s="27" customFormat="1" ht="37.5">
      <c r="A141" s="132" t="s">
        <v>176</v>
      </c>
      <c r="B141" s="37" t="s">
        <v>58</v>
      </c>
      <c r="C141" s="37" t="s">
        <v>74</v>
      </c>
      <c r="D141" s="140" t="s">
        <v>316</v>
      </c>
      <c r="E141" s="194" t="s">
        <v>274</v>
      </c>
      <c r="F141" s="11"/>
      <c r="G141" s="45">
        <v>1008400</v>
      </c>
      <c r="H141" s="191">
        <f>G141</f>
        <v>1008400</v>
      </c>
    </row>
    <row r="142" spans="1:11" s="27" customFormat="1" ht="112.5">
      <c r="A142" s="132" t="s">
        <v>177</v>
      </c>
      <c r="B142" s="37" t="s">
        <v>215</v>
      </c>
      <c r="C142" s="37" t="s">
        <v>75</v>
      </c>
      <c r="D142" s="158" t="s">
        <v>317</v>
      </c>
      <c r="E142" s="194" t="s">
        <v>274</v>
      </c>
      <c r="F142" s="11"/>
      <c r="G142" s="45">
        <v>2225800</v>
      </c>
      <c r="H142" s="181">
        <f>SUM(F142+G142)</f>
        <v>2225800</v>
      </c>
    </row>
    <row r="143" spans="1:11" s="27" customFormat="1" ht="75">
      <c r="A143" s="132" t="s">
        <v>178</v>
      </c>
      <c r="B143" s="37" t="s">
        <v>11</v>
      </c>
      <c r="C143" s="37" t="s">
        <v>76</v>
      </c>
      <c r="D143" s="158" t="s">
        <v>148</v>
      </c>
      <c r="E143" s="194" t="s">
        <v>274</v>
      </c>
      <c r="F143" s="11"/>
      <c r="G143" s="45">
        <v>50000</v>
      </c>
      <c r="H143" s="181">
        <f>SUM(F143+G143)</f>
        <v>50000</v>
      </c>
    </row>
    <row r="144" spans="1:11" s="27" customFormat="1" ht="75">
      <c r="A144" s="132" t="s">
        <v>179</v>
      </c>
      <c r="B144" s="37" t="s">
        <v>216</v>
      </c>
      <c r="C144" s="37" t="s">
        <v>78</v>
      </c>
      <c r="D144" s="140" t="s">
        <v>318</v>
      </c>
      <c r="E144" s="194" t="s">
        <v>274</v>
      </c>
      <c r="F144" s="11"/>
      <c r="G144" s="45">
        <v>99900</v>
      </c>
      <c r="H144" s="57">
        <f>SUM(F144+G144)</f>
        <v>99900</v>
      </c>
    </row>
    <row r="145" spans="1:10" s="27" customFormat="1" ht="37.5">
      <c r="A145" s="132" t="s">
        <v>180</v>
      </c>
      <c r="B145" s="37" t="s">
        <v>217</v>
      </c>
      <c r="C145" s="37" t="s">
        <v>99</v>
      </c>
      <c r="D145" s="255" t="s">
        <v>319</v>
      </c>
      <c r="E145" s="194" t="s">
        <v>274</v>
      </c>
      <c r="F145" s="11"/>
      <c r="G145" s="45">
        <v>160000</v>
      </c>
      <c r="H145" s="57">
        <f>SUM(F145+G145)</f>
        <v>160000</v>
      </c>
    </row>
    <row r="146" spans="1:10" s="27" customFormat="1" ht="38.25" customHeight="1">
      <c r="A146" s="132" t="s">
        <v>320</v>
      </c>
      <c r="B146" s="37" t="s">
        <v>321</v>
      </c>
      <c r="C146" s="37"/>
      <c r="D146" s="256" t="s">
        <v>322</v>
      </c>
      <c r="E146" s="194"/>
      <c r="F146" s="11">
        <f>F147</f>
        <v>0</v>
      </c>
      <c r="G146" s="11">
        <f>G147</f>
        <v>550000</v>
      </c>
      <c r="H146" s="11">
        <f>H147</f>
        <v>550000</v>
      </c>
    </row>
    <row r="147" spans="1:10" s="27" customFormat="1" ht="37.5">
      <c r="A147" s="132" t="s">
        <v>181</v>
      </c>
      <c r="B147" s="37" t="s">
        <v>218</v>
      </c>
      <c r="C147" s="37" t="s">
        <v>62</v>
      </c>
      <c r="D147" s="268" t="s">
        <v>323</v>
      </c>
      <c r="E147" s="194" t="s">
        <v>274</v>
      </c>
      <c r="F147" s="11"/>
      <c r="G147" s="45">
        <v>550000</v>
      </c>
      <c r="H147" s="57">
        <f t="shared" ref="H147:H152" si="5">SUM(F147+G147)</f>
        <v>550000</v>
      </c>
    </row>
    <row r="148" spans="1:10" s="27" customFormat="1" ht="37.5">
      <c r="A148" s="132" t="s">
        <v>182</v>
      </c>
      <c r="B148" s="37" t="s">
        <v>209</v>
      </c>
      <c r="C148" s="37" t="s">
        <v>62</v>
      </c>
      <c r="D148" s="158" t="s">
        <v>324</v>
      </c>
      <c r="E148" s="194" t="s">
        <v>275</v>
      </c>
      <c r="F148" s="11"/>
      <c r="G148" s="45">
        <v>150000</v>
      </c>
      <c r="H148" s="57">
        <f t="shared" si="5"/>
        <v>150000</v>
      </c>
    </row>
    <row r="149" spans="1:10" s="27" customFormat="1" ht="37.5">
      <c r="A149" s="132" t="s">
        <v>183</v>
      </c>
      <c r="B149" s="43" t="s">
        <v>219</v>
      </c>
      <c r="C149" s="43" t="s">
        <v>79</v>
      </c>
      <c r="D149" s="257" t="s">
        <v>325</v>
      </c>
      <c r="E149" s="194" t="s">
        <v>274</v>
      </c>
      <c r="F149" s="44"/>
      <c r="G149" s="179">
        <v>64700</v>
      </c>
      <c r="H149" s="57">
        <f t="shared" si="5"/>
        <v>64700</v>
      </c>
    </row>
    <row r="150" spans="1:10" s="27" customFormat="1" ht="37.5">
      <c r="A150" s="132" t="s">
        <v>184</v>
      </c>
      <c r="B150" s="43" t="s">
        <v>220</v>
      </c>
      <c r="C150" s="43" t="s">
        <v>80</v>
      </c>
      <c r="D150" s="158" t="s">
        <v>326</v>
      </c>
      <c r="E150" s="194" t="s">
        <v>274</v>
      </c>
      <c r="F150" s="44"/>
      <c r="G150" s="179">
        <v>90000</v>
      </c>
      <c r="H150" s="181">
        <f t="shared" si="5"/>
        <v>90000</v>
      </c>
    </row>
    <row r="151" spans="1:10" ht="37.5">
      <c r="A151" s="132" t="s">
        <v>185</v>
      </c>
      <c r="B151" s="195" t="s">
        <v>221</v>
      </c>
      <c r="C151" s="196" t="s">
        <v>76</v>
      </c>
      <c r="D151" s="140" t="s">
        <v>327</v>
      </c>
      <c r="E151" s="194" t="s">
        <v>274</v>
      </c>
      <c r="F151" s="197"/>
      <c r="G151" s="201">
        <v>85000</v>
      </c>
      <c r="H151" s="202">
        <f t="shared" si="5"/>
        <v>85000</v>
      </c>
    </row>
    <row r="152" spans="1:10" ht="38.25" thickBot="1">
      <c r="A152" s="137" t="s">
        <v>186</v>
      </c>
      <c r="B152" s="200" t="s">
        <v>65</v>
      </c>
      <c r="C152" s="198" t="s">
        <v>64</v>
      </c>
      <c r="D152" s="158" t="s">
        <v>165</v>
      </c>
      <c r="E152" s="199" t="s">
        <v>276</v>
      </c>
      <c r="F152" s="197"/>
      <c r="G152" s="201">
        <v>70000</v>
      </c>
      <c r="H152" s="202">
        <f t="shared" si="5"/>
        <v>70000</v>
      </c>
    </row>
    <row r="153" spans="1:10" ht="16.5" thickBot="1">
      <c r="A153" s="130"/>
      <c r="B153" s="15"/>
      <c r="C153" s="58"/>
      <c r="D153" s="16" t="s">
        <v>82</v>
      </c>
      <c r="E153" s="17"/>
      <c r="F153" s="18">
        <f>SUM(F10+F52+F63+F82+F104+F124+F133+F138+F56)</f>
        <v>53178244</v>
      </c>
      <c r="G153" s="18">
        <f>SUM(G10+G52+G63+G82+G104+G124+G133+G138+G56)</f>
        <v>48419920</v>
      </c>
      <c r="H153" s="18">
        <f>SUM(H10+H52+H63+H82+H104+H124+H133+H138+H56)</f>
        <v>101598164</v>
      </c>
    </row>
    <row r="154" spans="1:10">
      <c r="D154" s="14"/>
    </row>
    <row r="155" spans="1:10" hidden="1"/>
    <row r="156" spans="1:10" s="3" customFormat="1" ht="21.75" customHeight="1">
      <c r="A156" s="131"/>
      <c r="D156" s="3" t="s">
        <v>87</v>
      </c>
      <c r="E156" s="124"/>
      <c r="F156" s="124"/>
      <c r="G156" s="3" t="s">
        <v>83</v>
      </c>
    </row>
    <row r="157" spans="1:10" s="3" customFormat="1" ht="18.75">
      <c r="A157" s="131"/>
    </row>
    <row r="158" spans="1:10" s="3" customFormat="1" ht="15" customHeight="1">
      <c r="A158" s="131"/>
      <c r="D158" s="272" t="s">
        <v>105</v>
      </c>
      <c r="E158" s="272"/>
      <c r="G158" s="3" t="s">
        <v>84</v>
      </c>
      <c r="H158" s="125"/>
      <c r="I158" s="125"/>
      <c r="J158" s="125"/>
    </row>
  </sheetData>
  <sheetProtection selectLockedCells="1" selectUnlockedCells="1"/>
  <mergeCells count="3">
    <mergeCell ref="B7:H7"/>
    <mergeCell ref="E61:E62"/>
    <mergeCell ref="D158:E158"/>
  </mergeCells>
  <phoneticPr fontId="26" type="noConversion"/>
  <pageMargins left="0.62992125984251968" right="0.27559055118110237" top="0.23622047244094491" bottom="0.15748031496062992" header="0.51181102362204722" footer="0.51181102362204722"/>
  <pageSetup paperSize="9" scale="45" firstPageNumber="0" fitToHeight="4"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Лист1!Заголовки_для_печати</vt:lpstr>
      <vt:lpstr>Лист1!Область_печати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Irina</dc:creator>
  <cp:lastModifiedBy>Пользователь Windows</cp:lastModifiedBy>
  <cp:lastPrinted>2017-02-08T07:08:51Z</cp:lastPrinted>
  <dcterms:created xsi:type="dcterms:W3CDTF">2016-01-05T10:54:52Z</dcterms:created>
  <dcterms:modified xsi:type="dcterms:W3CDTF">2021-11-03T13:15:07Z</dcterms:modified>
</cp:coreProperties>
</file>